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192.168.11.100\share\16_要員認証部\02_ST年間管理\固定　02_SA管理システム\01 新SA管理システム\020_システム改訂\2025 1223 請求書・領収書電子化_楽楽明細導入\50_運用関連\15 Excel申込書\作業済み\SO\"/>
    </mc:Choice>
  </mc:AlternateContent>
  <xr:revisionPtr revIDLastSave="0" documentId="13_ncr:1_{8B288C6D-83D9-4AA3-B45A-F5CA68892E41}" xr6:coauthVersionLast="47" xr6:coauthVersionMax="47" xr10:uidLastSave="{00000000-0000-0000-0000-000000000000}"/>
  <workbookProtection workbookAlgorithmName="SHA-512" workbookHashValue="vw4KJ8+VIqN7nzf2Pjn3oXZWxIAFjC9OYOGCzpBduMeFl+ENfOcbeGuKX6sNl8Vc2l5Ziaf8+ox/3oJWsbEHjA==" workbookSaltValue="TBelUktCVNgA2JPKTMWODg==" workbookSpinCount="100000" lockStructure="1"/>
  <bookViews>
    <workbookView xWindow="-120" yWindow="-120" windowWidth="29040" windowHeight="15720" tabRatio="760" xr2:uid="{00000000-000D-0000-FFFF-FFFF00000000}"/>
  </bookViews>
  <sheets>
    <sheet name="受験申込書" sheetId="22" r:id="rId1"/>
    <sheet name="受験者名簿" sheetId="27" r:id="rId2"/>
    <sheet name="同意書" sheetId="41" r:id="rId3"/>
    <sheet name="DB取込" sheetId="39" state="hidden" r:id="rId4"/>
    <sheet name="まとめ送付リスト作成用" sheetId="40" state="hidden" r:id="rId5"/>
    <sheet name="同意確認" sheetId="43" state="hidden" r:id="rId6"/>
    <sheet name="HP同意貼付" sheetId="44" state="hidden" r:id="rId7"/>
  </sheets>
  <externalReferences>
    <externalReference r:id="rId8"/>
    <externalReference r:id="rId9"/>
  </externalReferences>
  <definedNames>
    <definedName name="_xlnm.Print_Area" localSheetId="1">受験者名簿!$A$1:$W$107</definedName>
    <definedName name="_xlnm.Print_Area" localSheetId="0">受験申込書!$A$1:$I$73</definedName>
    <definedName name="会場" localSheetId="6">[1]受験者名簿!$BH$48:$BO$48</definedName>
    <definedName name="会場" localSheetId="5">[1]受験者名簿!$BH$48:$BO$48</definedName>
    <definedName name="会場" localSheetId="2">[2]受験者名簿!$BH$48:$BO$48</definedName>
    <definedName name="会場">受験者名簿!$BH$48:$BO$48</definedName>
    <definedName name="個人">受験申込書!$P$21</definedName>
    <definedName name="団体">受験申込書!$Q$18:$Q$20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27" l="1"/>
  <c r="AD9" i="27" s="1"/>
  <c r="AA10" i="27"/>
  <c r="AA11" i="27"/>
  <c r="AD11" i="27" s="1"/>
  <c r="AA12" i="27"/>
  <c r="AD12" i="27" s="1"/>
  <c r="AA13" i="27"/>
  <c r="AD13" i="27" s="1"/>
  <c r="AA14" i="27"/>
  <c r="AA15" i="27"/>
  <c r="AD15" i="27" s="1"/>
  <c r="AA16" i="27"/>
  <c r="AD16" i="27" s="1"/>
  <c r="AA17" i="27"/>
  <c r="AD17" i="27" s="1"/>
  <c r="AA18" i="27"/>
  <c r="AD18" i="27" s="1"/>
  <c r="AA19" i="27"/>
  <c r="AD19" i="27" s="1"/>
  <c r="AA20" i="27"/>
  <c r="AD20" i="27" s="1"/>
  <c r="AA21" i="27"/>
  <c r="AD21" i="27" s="1"/>
  <c r="AA22" i="27"/>
  <c r="AD22" i="27" s="1"/>
  <c r="AA23" i="27"/>
  <c r="AD23" i="27" s="1"/>
  <c r="AA24" i="27"/>
  <c r="AD24" i="27" s="1"/>
  <c r="AA25" i="27"/>
  <c r="AD25" i="27" s="1"/>
  <c r="AA26" i="27"/>
  <c r="AD26" i="27" s="1"/>
  <c r="AA27" i="27"/>
  <c r="AD27" i="27" s="1"/>
  <c r="AA28" i="27"/>
  <c r="AD28" i="27" s="1"/>
  <c r="AA29" i="27"/>
  <c r="AD29" i="27" s="1"/>
  <c r="AA30" i="27"/>
  <c r="AD30" i="27" s="1"/>
  <c r="AA31" i="27"/>
  <c r="AD31" i="27" s="1"/>
  <c r="AA32" i="27"/>
  <c r="AD32" i="27" s="1"/>
  <c r="AA33" i="27"/>
  <c r="AD33" i="27" s="1"/>
  <c r="AA34" i="27"/>
  <c r="AD34" i="27" s="1"/>
  <c r="AA35" i="27"/>
  <c r="AD35" i="27" s="1"/>
  <c r="AA36" i="27"/>
  <c r="AD36" i="27" s="1"/>
  <c r="AA37" i="27"/>
  <c r="AD37" i="27" s="1"/>
  <c r="AA38" i="27"/>
  <c r="AD38" i="27" s="1"/>
  <c r="AA39" i="27"/>
  <c r="AD39" i="27" s="1"/>
  <c r="AA40" i="27"/>
  <c r="AD40" i="27" s="1"/>
  <c r="AA41" i="27"/>
  <c r="AD41" i="27" s="1"/>
  <c r="AA42" i="27"/>
  <c r="AD42" i="27" s="1"/>
  <c r="AA43" i="27"/>
  <c r="AD43" i="27" s="1"/>
  <c r="AA44" i="27"/>
  <c r="AD44" i="27" s="1"/>
  <c r="AA45" i="27"/>
  <c r="AD45" i="27" s="1"/>
  <c r="AA46" i="27"/>
  <c r="AD46" i="27" s="1"/>
  <c r="AA47" i="27"/>
  <c r="AD47" i="27" s="1"/>
  <c r="AA48" i="27"/>
  <c r="AD48" i="27" s="1"/>
  <c r="AA49" i="27"/>
  <c r="AD49" i="27" s="1"/>
  <c r="AA50" i="27"/>
  <c r="AD50" i="27" s="1"/>
  <c r="AA51" i="27"/>
  <c r="AD51" i="27" s="1"/>
  <c r="AA52" i="27"/>
  <c r="AD52" i="27" s="1"/>
  <c r="AA53" i="27"/>
  <c r="AD53" i="27" s="1"/>
  <c r="AA54" i="27"/>
  <c r="AD54" i="27" s="1"/>
  <c r="AA55" i="27"/>
  <c r="AD55" i="27" s="1"/>
  <c r="AA56" i="27"/>
  <c r="AD56" i="27" s="1"/>
  <c r="AA57" i="27"/>
  <c r="AD57" i="27" s="1"/>
  <c r="AA58" i="27"/>
  <c r="AD58" i="27" s="1"/>
  <c r="AA59" i="27"/>
  <c r="AD59" i="27" s="1"/>
  <c r="AA60" i="27"/>
  <c r="AD60" i="27" s="1"/>
  <c r="AA61" i="27"/>
  <c r="AD61" i="27" s="1"/>
  <c r="AA62" i="27"/>
  <c r="AD62" i="27" s="1"/>
  <c r="AA63" i="27"/>
  <c r="AD63" i="27" s="1"/>
  <c r="AA64" i="27"/>
  <c r="AD64" i="27" s="1"/>
  <c r="AA65" i="27"/>
  <c r="AD65" i="27" s="1"/>
  <c r="AA66" i="27"/>
  <c r="AD66" i="27" s="1"/>
  <c r="AA67" i="27"/>
  <c r="AD67" i="27" s="1"/>
  <c r="AA68" i="27"/>
  <c r="AD68" i="27" s="1"/>
  <c r="AA69" i="27"/>
  <c r="AD69" i="27" s="1"/>
  <c r="AA70" i="27"/>
  <c r="AD70" i="27" s="1"/>
  <c r="AA71" i="27"/>
  <c r="AD71" i="27" s="1"/>
  <c r="AA72" i="27"/>
  <c r="AD72" i="27" s="1"/>
  <c r="AA73" i="27"/>
  <c r="AD73" i="27" s="1"/>
  <c r="AA74" i="27"/>
  <c r="AD74" i="27" s="1"/>
  <c r="AA75" i="27"/>
  <c r="AD75" i="27" s="1"/>
  <c r="AA76" i="27"/>
  <c r="AD76" i="27" s="1"/>
  <c r="AA77" i="27"/>
  <c r="AD77" i="27" s="1"/>
  <c r="AA78" i="27"/>
  <c r="AD78" i="27" s="1"/>
  <c r="AA79" i="27"/>
  <c r="AD79" i="27" s="1"/>
  <c r="AA80" i="27"/>
  <c r="AD80" i="27" s="1"/>
  <c r="AA81" i="27"/>
  <c r="AD81" i="27" s="1"/>
  <c r="AA82" i="27"/>
  <c r="AD82" i="27" s="1"/>
  <c r="AA83" i="27"/>
  <c r="AD83" i="27" s="1"/>
  <c r="AA84" i="27"/>
  <c r="AD84" i="27" s="1"/>
  <c r="AA85" i="27"/>
  <c r="AD85" i="27" s="1"/>
  <c r="AA86" i="27"/>
  <c r="AD86" i="27" s="1"/>
  <c r="AA87" i="27"/>
  <c r="AD87" i="27" s="1"/>
  <c r="AA88" i="27"/>
  <c r="AD88" i="27" s="1"/>
  <c r="AA89" i="27"/>
  <c r="AD89" i="27" s="1"/>
  <c r="AA90" i="27"/>
  <c r="AD90" i="27" s="1"/>
  <c r="AA91" i="27"/>
  <c r="AD91" i="27" s="1"/>
  <c r="AA92" i="27"/>
  <c r="AD92" i="27" s="1"/>
  <c r="AA93" i="27"/>
  <c r="AD93" i="27" s="1"/>
  <c r="AA94" i="27"/>
  <c r="AD94" i="27" s="1"/>
  <c r="AA95" i="27"/>
  <c r="AD95" i="27" s="1"/>
  <c r="AA96" i="27"/>
  <c r="AD96" i="27" s="1"/>
  <c r="AA97" i="27"/>
  <c r="AD97" i="27" s="1"/>
  <c r="AA98" i="27"/>
  <c r="AD98" i="27" s="1"/>
  <c r="AA99" i="27"/>
  <c r="AD99" i="27" s="1"/>
  <c r="AA100" i="27"/>
  <c r="AD100" i="27" s="1"/>
  <c r="AA101" i="27"/>
  <c r="AD101" i="27" s="1"/>
  <c r="AA102" i="27"/>
  <c r="AD102" i="27" s="1"/>
  <c r="AA103" i="27"/>
  <c r="AD103" i="27" s="1"/>
  <c r="AA104" i="27"/>
  <c r="AD104" i="27" s="1"/>
  <c r="AA105" i="27"/>
  <c r="AD105" i="27" s="1"/>
  <c r="AA106" i="27"/>
  <c r="AD106" i="27" s="1"/>
  <c r="AA107" i="27"/>
  <c r="AD107" i="27" s="1"/>
  <c r="AA108" i="27"/>
  <c r="AD108" i="27" s="1"/>
  <c r="AA109" i="27"/>
  <c r="AD109" i="27" s="1"/>
  <c r="AA110" i="27"/>
  <c r="AD110" i="27" s="1"/>
  <c r="AA111" i="27"/>
  <c r="AD111" i="27" s="1"/>
  <c r="AA112" i="27"/>
  <c r="AD112" i="27" s="1"/>
  <c r="AA113" i="27"/>
  <c r="AD113" i="27" s="1"/>
  <c r="AA114" i="27"/>
  <c r="AD114" i="27" s="1"/>
  <c r="AA115" i="27"/>
  <c r="AD115" i="27" s="1"/>
  <c r="AA116" i="27"/>
  <c r="AD116" i="27" s="1"/>
  <c r="AA117" i="27"/>
  <c r="AD117" i="27" s="1"/>
  <c r="AA118" i="27"/>
  <c r="AD118" i="27" s="1"/>
  <c r="AA119" i="27"/>
  <c r="AD119" i="27" s="1"/>
  <c r="AA120" i="27"/>
  <c r="AD120" i="27" s="1"/>
  <c r="AA121" i="27"/>
  <c r="AD121" i="27" s="1"/>
  <c r="AA122" i="27"/>
  <c r="AD122" i="27" s="1"/>
  <c r="AA123" i="27"/>
  <c r="AD123" i="27" s="1"/>
  <c r="AA124" i="27"/>
  <c r="AD124" i="27" s="1"/>
  <c r="AA125" i="27"/>
  <c r="AD125" i="27" s="1"/>
  <c r="AA126" i="27"/>
  <c r="AD126" i="27" s="1"/>
  <c r="AA127" i="27"/>
  <c r="AD127" i="27" s="1"/>
  <c r="AA128" i="27"/>
  <c r="AD128" i="27" s="1"/>
  <c r="AA129" i="27"/>
  <c r="AD129" i="27" s="1"/>
  <c r="AA130" i="27"/>
  <c r="AD130" i="27" s="1"/>
  <c r="AA131" i="27"/>
  <c r="AD131" i="27" s="1"/>
  <c r="AA132" i="27"/>
  <c r="AD132" i="27" s="1"/>
  <c r="AA133" i="27"/>
  <c r="AD133" i="27" s="1"/>
  <c r="AA134" i="27"/>
  <c r="AD134" i="27" s="1"/>
  <c r="AA135" i="27"/>
  <c r="AD135" i="27" s="1"/>
  <c r="AA136" i="27"/>
  <c r="AD136" i="27" s="1"/>
  <c r="AA137" i="27"/>
  <c r="AD137" i="27" s="1"/>
  <c r="AA138" i="27"/>
  <c r="AD138" i="27" s="1"/>
  <c r="AA139" i="27"/>
  <c r="AD139" i="27" s="1"/>
  <c r="AA140" i="27"/>
  <c r="AD140" i="27" s="1"/>
  <c r="AA141" i="27"/>
  <c r="AD141" i="27" s="1"/>
  <c r="AA142" i="27"/>
  <c r="AD142" i="27" s="1"/>
  <c r="AA143" i="27"/>
  <c r="AD143" i="27" s="1"/>
  <c r="AA144" i="27"/>
  <c r="AD144" i="27" s="1"/>
  <c r="AA145" i="27"/>
  <c r="AD145" i="27" s="1"/>
  <c r="AA146" i="27"/>
  <c r="AD146" i="27" s="1"/>
  <c r="AA147" i="27"/>
  <c r="AD147" i="27" s="1"/>
  <c r="AA148" i="27"/>
  <c r="AD148" i="27" s="1"/>
  <c r="AA149" i="27"/>
  <c r="AD149" i="27" s="1"/>
  <c r="AA150" i="27"/>
  <c r="AD150" i="27" s="1"/>
  <c r="AA151" i="27"/>
  <c r="AD151" i="27" s="1"/>
  <c r="AA152" i="27"/>
  <c r="AD152" i="27" s="1"/>
  <c r="AA153" i="27"/>
  <c r="AD153" i="27" s="1"/>
  <c r="AA154" i="27"/>
  <c r="AD154" i="27" s="1"/>
  <c r="AA155" i="27"/>
  <c r="AD155" i="27" s="1"/>
  <c r="AA156" i="27"/>
  <c r="AD156" i="27" s="1"/>
  <c r="AA157" i="27"/>
  <c r="AD157" i="27" s="1"/>
  <c r="AA158" i="27"/>
  <c r="AD158" i="27" s="1"/>
  <c r="AA159" i="27"/>
  <c r="AD159" i="27" s="1"/>
  <c r="AA160" i="27"/>
  <c r="AD160" i="27" s="1"/>
  <c r="AA161" i="27"/>
  <c r="AD161" i="27" s="1"/>
  <c r="AA162" i="27"/>
  <c r="AD162" i="27" s="1"/>
  <c r="AA163" i="27"/>
  <c r="AD163" i="27" s="1"/>
  <c r="AA164" i="27"/>
  <c r="AD164" i="27" s="1"/>
  <c r="AA165" i="27"/>
  <c r="AD165" i="27" s="1"/>
  <c r="AA166" i="27"/>
  <c r="AD166" i="27" s="1"/>
  <c r="AA167" i="27"/>
  <c r="AD167" i="27" s="1"/>
  <c r="AA168" i="27"/>
  <c r="AD168" i="27" s="1"/>
  <c r="AA169" i="27"/>
  <c r="AD169" i="27" s="1"/>
  <c r="AA170" i="27"/>
  <c r="AD170" i="27" s="1"/>
  <c r="AA171" i="27"/>
  <c r="AD171" i="27" s="1"/>
  <c r="AA172" i="27"/>
  <c r="AD172" i="27" s="1"/>
  <c r="AA173" i="27"/>
  <c r="AD173" i="27" s="1"/>
  <c r="AA174" i="27"/>
  <c r="AD174" i="27" s="1"/>
  <c r="AA175" i="27"/>
  <c r="AD175" i="27" s="1"/>
  <c r="AA176" i="27"/>
  <c r="AD176" i="27" s="1"/>
  <c r="AA177" i="27"/>
  <c r="AD177" i="27" s="1"/>
  <c r="AA178" i="27"/>
  <c r="AD178" i="27" s="1"/>
  <c r="AA179" i="27"/>
  <c r="AD179" i="27" s="1"/>
  <c r="AA180" i="27"/>
  <c r="AD180" i="27" s="1"/>
  <c r="AA181" i="27"/>
  <c r="AD181" i="27" s="1"/>
  <c r="AA182" i="27"/>
  <c r="AD182" i="27" s="1"/>
  <c r="AA183" i="27"/>
  <c r="AD183" i="27" s="1"/>
  <c r="AA184" i="27"/>
  <c r="AD184" i="27" s="1"/>
  <c r="AA185" i="27"/>
  <c r="AD185" i="27" s="1"/>
  <c r="AA186" i="27"/>
  <c r="AD186" i="27" s="1"/>
  <c r="AA187" i="27"/>
  <c r="AD187" i="27" s="1"/>
  <c r="AA8" i="27"/>
  <c r="AD8" i="27" s="1"/>
  <c r="E20" i="22"/>
  <c r="E19" i="22"/>
  <c r="E18" i="22"/>
  <c r="F20" i="22" l="1"/>
  <c r="F19" i="22"/>
  <c r="F18" i="22"/>
  <c r="AD14" i="27"/>
  <c r="AD10" i="27"/>
  <c r="M2" i="22"/>
  <c r="L2" i="22"/>
  <c r="C2" i="22" s="1"/>
  <c r="I3" i="43" l="1"/>
  <c r="I4"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H8" i="43"/>
  <c r="H10" i="43"/>
  <c r="H11" i="43"/>
  <c r="H12" i="43"/>
  <c r="H13" i="43"/>
  <c r="H14" i="43"/>
  <c r="H15" i="43"/>
  <c r="H16" i="43"/>
  <c r="H17" i="43"/>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45" i="43"/>
  <c r="H46" i="43"/>
  <c r="H47" i="43"/>
  <c r="H48" i="43"/>
  <c r="H49" i="43"/>
  <c r="H50" i="43"/>
  <c r="H51" i="43"/>
  <c r="H52" i="43"/>
  <c r="H53" i="43"/>
  <c r="H54" i="43"/>
  <c r="H55" i="43"/>
  <c r="H56" i="43"/>
  <c r="H57" i="43"/>
  <c r="H58" i="43"/>
  <c r="H59" i="43"/>
  <c r="H60" i="43"/>
  <c r="H61" i="43"/>
  <c r="H62" i="43"/>
  <c r="H63" i="43"/>
  <c r="H64" i="43"/>
  <c r="H65" i="43"/>
  <c r="H66" i="43"/>
  <c r="H67" i="43"/>
  <c r="H68" i="43"/>
  <c r="H69" i="43"/>
  <c r="H70" i="43"/>
  <c r="H71" i="43"/>
  <c r="H72" i="43"/>
  <c r="H73" i="43"/>
  <c r="H74" i="43"/>
  <c r="H75" i="43"/>
  <c r="H76" i="43"/>
  <c r="H77" i="43"/>
  <c r="H78" i="43"/>
  <c r="H79" i="43"/>
  <c r="H80" i="43"/>
  <c r="H81" i="43"/>
  <c r="H82" i="43"/>
  <c r="H83" i="43"/>
  <c r="H84" i="43"/>
  <c r="H85" i="43"/>
  <c r="H86" i="43"/>
  <c r="H87" i="43"/>
  <c r="H88" i="43"/>
  <c r="H89" i="43"/>
  <c r="H90" i="43"/>
  <c r="H91" i="43"/>
  <c r="H92" i="43"/>
  <c r="H93" i="43"/>
  <c r="H94" i="43"/>
  <c r="H95" i="43"/>
  <c r="H96" i="43"/>
  <c r="H97" i="43"/>
  <c r="H98" i="43"/>
  <c r="H99" i="43"/>
  <c r="H100" i="43"/>
  <c r="H101" i="43"/>
  <c r="G3" i="43"/>
  <c r="H3" i="43" s="1"/>
  <c r="G4" i="43"/>
  <c r="H4" i="43" s="1"/>
  <c r="G5" i="43"/>
  <c r="H5" i="43" s="1"/>
  <c r="G6" i="43"/>
  <c r="H6" i="43" s="1"/>
  <c r="G7" i="43"/>
  <c r="H7" i="43" s="1"/>
  <c r="G8" i="43"/>
  <c r="G9" i="43"/>
  <c r="H9" i="43" s="1"/>
  <c r="G10" i="43"/>
  <c r="G11" i="43"/>
  <c r="G12" i="43"/>
  <c r="G13" i="43"/>
  <c r="G14" i="43"/>
  <c r="G15" i="43"/>
  <c r="G16" i="43"/>
  <c r="G17" i="43"/>
  <c r="G18" i="43"/>
  <c r="G19" i="43"/>
  <c r="G20" i="43"/>
  <c r="G21" i="43"/>
  <c r="G22" i="43"/>
  <c r="G23" i="43"/>
  <c r="G24" i="43"/>
  <c r="G25" i="43"/>
  <c r="G26" i="43"/>
  <c r="G27" i="43"/>
  <c r="G28" i="43"/>
  <c r="G29" i="43"/>
  <c r="G30" i="43"/>
  <c r="G31" i="43"/>
  <c r="G32" i="43"/>
  <c r="G33" i="43"/>
  <c r="G34" i="43"/>
  <c r="G35" i="43"/>
  <c r="G36" i="43"/>
  <c r="G37" i="43"/>
  <c r="G38" i="43"/>
  <c r="G39" i="43"/>
  <c r="G40" i="43"/>
  <c r="G41" i="43"/>
  <c r="G42" i="43"/>
  <c r="G43" i="43"/>
  <c r="G44" i="43"/>
  <c r="G45" i="43"/>
  <c r="G46" i="43"/>
  <c r="G47" i="43"/>
  <c r="G48" i="43"/>
  <c r="G49" i="43"/>
  <c r="G50" i="43"/>
  <c r="G51" i="43"/>
  <c r="G52" i="43"/>
  <c r="G53" i="43"/>
  <c r="G54" i="43"/>
  <c r="G55" i="43"/>
  <c r="G56" i="43"/>
  <c r="G57" i="43"/>
  <c r="G58" i="43"/>
  <c r="G59" i="43"/>
  <c r="G60" i="43"/>
  <c r="G61" i="43"/>
  <c r="G62" i="43"/>
  <c r="G63" i="43"/>
  <c r="G64" i="43"/>
  <c r="G65" i="43"/>
  <c r="G66" i="43"/>
  <c r="G67" i="43"/>
  <c r="G68" i="43"/>
  <c r="G69" i="43"/>
  <c r="G70" i="43"/>
  <c r="G71" i="43"/>
  <c r="G72" i="43"/>
  <c r="G73" i="43"/>
  <c r="G74" i="43"/>
  <c r="G75" i="43"/>
  <c r="G76" i="43"/>
  <c r="G77" i="43"/>
  <c r="G78" i="43"/>
  <c r="G79" i="43"/>
  <c r="G80" i="43"/>
  <c r="G81" i="43"/>
  <c r="G82" i="43"/>
  <c r="G83" i="43"/>
  <c r="G84" i="43"/>
  <c r="G85" i="43"/>
  <c r="G86" i="43"/>
  <c r="G87" i="43"/>
  <c r="G88" i="43"/>
  <c r="G89" i="43"/>
  <c r="G90" i="43"/>
  <c r="G91" i="43"/>
  <c r="G92" i="43"/>
  <c r="G93" i="43"/>
  <c r="G94" i="43"/>
  <c r="G95" i="43"/>
  <c r="G96" i="43"/>
  <c r="G97" i="43"/>
  <c r="G98" i="43"/>
  <c r="G99" i="43"/>
  <c r="G100" i="43"/>
  <c r="G101" i="43"/>
  <c r="F11" i="43"/>
  <c r="F12" i="43"/>
  <c r="F13" i="43"/>
  <c r="F14" i="43"/>
  <c r="F15" i="43"/>
  <c r="F16" i="43"/>
  <c r="F17" i="43"/>
  <c r="S17" i="43" s="1"/>
  <c r="F18" i="43"/>
  <c r="S18" i="43" s="1"/>
  <c r="F19" i="43"/>
  <c r="F20" i="43"/>
  <c r="F21" i="43"/>
  <c r="S21" i="43" s="1"/>
  <c r="F22" i="43"/>
  <c r="S22" i="43" s="1"/>
  <c r="F23" i="43"/>
  <c r="F24" i="43"/>
  <c r="F25" i="43"/>
  <c r="F26" i="43"/>
  <c r="S26" i="43" s="1"/>
  <c r="F27" i="43"/>
  <c r="F28" i="43"/>
  <c r="F29" i="43"/>
  <c r="S29" i="43" s="1"/>
  <c r="F30" i="43"/>
  <c r="S30" i="43" s="1"/>
  <c r="F31" i="43"/>
  <c r="F32" i="43"/>
  <c r="F33" i="43"/>
  <c r="F34" i="43"/>
  <c r="S34" i="43" s="1"/>
  <c r="F35" i="43"/>
  <c r="F36" i="43"/>
  <c r="F37" i="43"/>
  <c r="F38" i="43"/>
  <c r="F39" i="43"/>
  <c r="F40" i="43"/>
  <c r="F41" i="43"/>
  <c r="S41" i="43" s="1"/>
  <c r="F42" i="43"/>
  <c r="F43" i="43"/>
  <c r="F44" i="43"/>
  <c r="F45" i="43"/>
  <c r="F46" i="43"/>
  <c r="S46" i="43" s="1"/>
  <c r="F47" i="43"/>
  <c r="F48" i="43"/>
  <c r="F49" i="43"/>
  <c r="S49" i="43" s="1"/>
  <c r="F50" i="43"/>
  <c r="F51" i="43"/>
  <c r="F52" i="43"/>
  <c r="F53" i="43"/>
  <c r="S53" i="43" s="1"/>
  <c r="F54" i="43"/>
  <c r="S54" i="43" s="1"/>
  <c r="F55" i="43"/>
  <c r="F56" i="43"/>
  <c r="F57" i="43"/>
  <c r="F58" i="43"/>
  <c r="S58" i="43" s="1"/>
  <c r="F59" i="43"/>
  <c r="F60" i="43"/>
  <c r="F61" i="43"/>
  <c r="F62" i="43"/>
  <c r="F63" i="43"/>
  <c r="F64" i="43"/>
  <c r="F65" i="43"/>
  <c r="F66" i="43"/>
  <c r="S66" i="43" s="1"/>
  <c r="F67" i="43"/>
  <c r="F68" i="43"/>
  <c r="F69" i="43"/>
  <c r="F70" i="43"/>
  <c r="S70" i="43" s="1"/>
  <c r="F71" i="43"/>
  <c r="F72" i="43"/>
  <c r="F73" i="43"/>
  <c r="S73" i="43" s="1"/>
  <c r="F74" i="43"/>
  <c r="F75" i="43"/>
  <c r="F76" i="43"/>
  <c r="F77" i="43"/>
  <c r="F78" i="43"/>
  <c r="S78" i="43" s="1"/>
  <c r="F79" i="43"/>
  <c r="F80" i="43"/>
  <c r="F81" i="43"/>
  <c r="F82" i="43"/>
  <c r="S82" i="43" s="1"/>
  <c r="F83" i="43"/>
  <c r="F84" i="43"/>
  <c r="F85" i="43"/>
  <c r="F86" i="43"/>
  <c r="S86" i="43" s="1"/>
  <c r="F87" i="43"/>
  <c r="F88" i="43"/>
  <c r="F89" i="43"/>
  <c r="F90" i="43"/>
  <c r="S90" i="43" s="1"/>
  <c r="F91" i="43"/>
  <c r="F92" i="43"/>
  <c r="F93" i="43"/>
  <c r="S93" i="43" s="1"/>
  <c r="F94" i="43"/>
  <c r="S94" i="43" s="1"/>
  <c r="F95" i="43"/>
  <c r="F96" i="43"/>
  <c r="F97" i="43"/>
  <c r="S97" i="43" s="1"/>
  <c r="F98" i="43"/>
  <c r="S98" i="43" s="1"/>
  <c r="F99" i="43"/>
  <c r="F100" i="43"/>
  <c r="F101" i="43"/>
  <c r="I2" i="43"/>
  <c r="G2" i="43"/>
  <c r="H2" i="43" s="1"/>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38" i="43"/>
  <c r="O39" i="43"/>
  <c r="O40" i="43"/>
  <c r="O41" i="43"/>
  <c r="O42" i="43"/>
  <c r="O43" i="43"/>
  <c r="O44" i="43"/>
  <c r="O45" i="43"/>
  <c r="O46" i="43"/>
  <c r="O47" i="43"/>
  <c r="O48" i="43"/>
  <c r="O49" i="43"/>
  <c r="O50" i="43"/>
  <c r="O51" i="43"/>
  <c r="O52" i="43"/>
  <c r="O53" i="43"/>
  <c r="O54" i="43"/>
  <c r="O55" i="43"/>
  <c r="O56" i="43"/>
  <c r="O57" i="43"/>
  <c r="O58" i="43"/>
  <c r="O59" i="43"/>
  <c r="O60" i="43"/>
  <c r="O61" i="43"/>
  <c r="O62" i="43"/>
  <c r="O63" i="43"/>
  <c r="O64" i="43"/>
  <c r="O65" i="43"/>
  <c r="O66" i="43"/>
  <c r="O67" i="43"/>
  <c r="O68" i="43"/>
  <c r="O69" i="43"/>
  <c r="O70" i="43"/>
  <c r="O71" i="43"/>
  <c r="O72" i="43"/>
  <c r="O73" i="43"/>
  <c r="O74" i="43"/>
  <c r="O75" i="43"/>
  <c r="O76" i="43"/>
  <c r="O77" i="43"/>
  <c r="O78" i="43"/>
  <c r="O79" i="43"/>
  <c r="O80" i="43"/>
  <c r="O81" i="43"/>
  <c r="O82" i="43"/>
  <c r="O83" i="43"/>
  <c r="O84" i="43"/>
  <c r="O85" i="43"/>
  <c r="O86" i="43"/>
  <c r="O87" i="43"/>
  <c r="O88" i="43"/>
  <c r="O89" i="43"/>
  <c r="O90" i="43"/>
  <c r="O91" i="43"/>
  <c r="O92" i="43"/>
  <c r="O93" i="43"/>
  <c r="O94" i="43"/>
  <c r="O95" i="43"/>
  <c r="O96" i="43"/>
  <c r="O97" i="43"/>
  <c r="O98" i="43"/>
  <c r="O99" i="43"/>
  <c r="O100" i="43"/>
  <c r="O101" i="43"/>
  <c r="B3" i="43"/>
  <c r="B4" i="43"/>
  <c r="O4" i="43" s="1"/>
  <c r="B5" i="43"/>
  <c r="B6" i="43"/>
  <c r="O6" i="43" s="1"/>
  <c r="B7" i="43"/>
  <c r="O7" i="43" s="1"/>
  <c r="B8" i="43"/>
  <c r="B9" i="43"/>
  <c r="O9" i="43" s="1"/>
  <c r="B10" i="43"/>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63" i="43"/>
  <c r="B64" i="43"/>
  <c r="B65" i="43"/>
  <c r="B66" i="43"/>
  <c r="B67" i="43"/>
  <c r="B68" i="43"/>
  <c r="B69" i="43"/>
  <c r="B70" i="43"/>
  <c r="B71" i="43"/>
  <c r="B72" i="43"/>
  <c r="B73" i="43"/>
  <c r="B74" i="43"/>
  <c r="B75" i="43"/>
  <c r="B76" i="43"/>
  <c r="B77" i="43"/>
  <c r="B78" i="43"/>
  <c r="B79" i="43"/>
  <c r="B80" i="43"/>
  <c r="B81" i="43"/>
  <c r="B82" i="43"/>
  <c r="B83" i="43"/>
  <c r="B84" i="43"/>
  <c r="B85" i="43"/>
  <c r="B86" i="43"/>
  <c r="B87" i="43"/>
  <c r="B88" i="43"/>
  <c r="B89" i="43"/>
  <c r="B90" i="43"/>
  <c r="B91" i="43"/>
  <c r="B92" i="43"/>
  <c r="B93" i="43"/>
  <c r="B94" i="43"/>
  <c r="B95" i="43"/>
  <c r="B96" i="43"/>
  <c r="B97" i="43"/>
  <c r="B98" i="43"/>
  <c r="B99" i="43"/>
  <c r="B100" i="43"/>
  <c r="B101" i="43"/>
  <c r="B2" i="43"/>
  <c r="O2" i="43" s="1"/>
  <c r="L11" i="43"/>
  <c r="U11" i="43" s="1"/>
  <c r="L12" i="43"/>
  <c r="U12" i="43" s="1"/>
  <c r="L13" i="43"/>
  <c r="U13" i="43" s="1"/>
  <c r="L14" i="43"/>
  <c r="U14" i="43" s="1"/>
  <c r="L15" i="43"/>
  <c r="U15" i="43" s="1"/>
  <c r="L16" i="43"/>
  <c r="U16" i="43" s="1"/>
  <c r="L17" i="43"/>
  <c r="L18" i="43"/>
  <c r="U18" i="43" s="1"/>
  <c r="L19" i="43"/>
  <c r="U19" i="43" s="1"/>
  <c r="L20" i="43"/>
  <c r="U20" i="43" s="1"/>
  <c r="L21" i="43"/>
  <c r="U21" i="43" s="1"/>
  <c r="L22" i="43"/>
  <c r="U22" i="43" s="1"/>
  <c r="L23" i="43"/>
  <c r="U23" i="43" s="1"/>
  <c r="L24" i="43"/>
  <c r="U24" i="43" s="1"/>
  <c r="L25" i="43"/>
  <c r="U25" i="43" s="1"/>
  <c r="L26" i="43"/>
  <c r="U26" i="43" s="1"/>
  <c r="L27" i="43"/>
  <c r="U27" i="43" s="1"/>
  <c r="L28" i="43"/>
  <c r="U28" i="43" s="1"/>
  <c r="L29" i="43"/>
  <c r="U29" i="43" s="1"/>
  <c r="L30" i="43"/>
  <c r="U30" i="43" s="1"/>
  <c r="L31" i="43"/>
  <c r="U31" i="43" s="1"/>
  <c r="L32" i="43"/>
  <c r="U32" i="43" s="1"/>
  <c r="L33" i="43"/>
  <c r="U33" i="43" s="1"/>
  <c r="L34" i="43"/>
  <c r="U34" i="43" s="1"/>
  <c r="L35" i="43"/>
  <c r="U35" i="43" s="1"/>
  <c r="L36" i="43"/>
  <c r="U36" i="43" s="1"/>
  <c r="L37" i="43"/>
  <c r="U37" i="43" s="1"/>
  <c r="L38" i="43"/>
  <c r="U38" i="43" s="1"/>
  <c r="L39" i="43"/>
  <c r="U39" i="43" s="1"/>
  <c r="L40" i="43"/>
  <c r="U40" i="43" s="1"/>
  <c r="L41" i="43"/>
  <c r="L42" i="43"/>
  <c r="U42" i="43" s="1"/>
  <c r="L43" i="43"/>
  <c r="U43" i="43" s="1"/>
  <c r="L44" i="43"/>
  <c r="U44" i="43" s="1"/>
  <c r="L45" i="43"/>
  <c r="U45" i="43" s="1"/>
  <c r="L46" i="43"/>
  <c r="U46" i="43" s="1"/>
  <c r="L47" i="43"/>
  <c r="U47" i="43" s="1"/>
  <c r="L48" i="43"/>
  <c r="U48" i="43" s="1"/>
  <c r="L49" i="43"/>
  <c r="U49" i="43" s="1"/>
  <c r="L50" i="43"/>
  <c r="U50" i="43" s="1"/>
  <c r="L51" i="43"/>
  <c r="U51" i="43" s="1"/>
  <c r="L52" i="43"/>
  <c r="U52" i="43" s="1"/>
  <c r="L53" i="43"/>
  <c r="U53" i="43" s="1"/>
  <c r="L54" i="43"/>
  <c r="U54" i="43" s="1"/>
  <c r="L55" i="43"/>
  <c r="U55" i="43" s="1"/>
  <c r="L56" i="43"/>
  <c r="U56" i="43" s="1"/>
  <c r="L57" i="43"/>
  <c r="U57" i="43" s="1"/>
  <c r="L58" i="43"/>
  <c r="U58" i="43" s="1"/>
  <c r="L59" i="43"/>
  <c r="U59" i="43" s="1"/>
  <c r="L60" i="43"/>
  <c r="U60" i="43" s="1"/>
  <c r="L61" i="43"/>
  <c r="U61" i="43" s="1"/>
  <c r="L62" i="43"/>
  <c r="U62" i="43" s="1"/>
  <c r="L63" i="43"/>
  <c r="U63" i="43" s="1"/>
  <c r="L64" i="43"/>
  <c r="U64" i="43" s="1"/>
  <c r="L65" i="43"/>
  <c r="U65" i="43" s="1"/>
  <c r="L66" i="43"/>
  <c r="U66" i="43" s="1"/>
  <c r="L67" i="43"/>
  <c r="U67" i="43" s="1"/>
  <c r="L68" i="43"/>
  <c r="U68" i="43" s="1"/>
  <c r="L69" i="43"/>
  <c r="U69" i="43" s="1"/>
  <c r="L70" i="43"/>
  <c r="U70" i="43" s="1"/>
  <c r="L71" i="43"/>
  <c r="U71" i="43" s="1"/>
  <c r="L72" i="43"/>
  <c r="U72" i="43" s="1"/>
  <c r="L73" i="43"/>
  <c r="U73" i="43" s="1"/>
  <c r="L74" i="43"/>
  <c r="U74" i="43" s="1"/>
  <c r="L75" i="43"/>
  <c r="U75" i="43" s="1"/>
  <c r="L76" i="43"/>
  <c r="U76" i="43" s="1"/>
  <c r="L77" i="43"/>
  <c r="U77" i="43" s="1"/>
  <c r="L78" i="43"/>
  <c r="U78" i="43" s="1"/>
  <c r="L79" i="43"/>
  <c r="U79" i="43" s="1"/>
  <c r="L80" i="43"/>
  <c r="U80" i="43" s="1"/>
  <c r="L81" i="43"/>
  <c r="U81" i="43" s="1"/>
  <c r="L82" i="43"/>
  <c r="U82" i="43" s="1"/>
  <c r="L83" i="43"/>
  <c r="U83" i="43" s="1"/>
  <c r="L84" i="43"/>
  <c r="U84" i="43" s="1"/>
  <c r="L85" i="43"/>
  <c r="U85" i="43" s="1"/>
  <c r="L86" i="43"/>
  <c r="U86" i="43" s="1"/>
  <c r="L87" i="43"/>
  <c r="U87" i="43" s="1"/>
  <c r="L88" i="43"/>
  <c r="U88" i="43" s="1"/>
  <c r="L89" i="43"/>
  <c r="U89" i="43" s="1"/>
  <c r="L90" i="43"/>
  <c r="U90" i="43" s="1"/>
  <c r="L91" i="43"/>
  <c r="U91" i="43" s="1"/>
  <c r="L92" i="43"/>
  <c r="U92" i="43" s="1"/>
  <c r="L93" i="43"/>
  <c r="U93" i="43" s="1"/>
  <c r="L94" i="43"/>
  <c r="U94" i="43" s="1"/>
  <c r="L95" i="43"/>
  <c r="U95" i="43" s="1"/>
  <c r="L96" i="43"/>
  <c r="U96" i="43" s="1"/>
  <c r="L97" i="43"/>
  <c r="L98" i="43"/>
  <c r="U98" i="43" s="1"/>
  <c r="L99" i="43"/>
  <c r="U99" i="43" s="1"/>
  <c r="L100" i="43"/>
  <c r="U100" i="43" s="1"/>
  <c r="L101" i="43"/>
  <c r="U101" i="43" s="1"/>
  <c r="K11" i="43"/>
  <c r="T11" i="43" s="1"/>
  <c r="K12" i="43"/>
  <c r="T12" i="43" s="1"/>
  <c r="K13" i="43"/>
  <c r="T13" i="43" s="1"/>
  <c r="K14" i="43"/>
  <c r="T14" i="43" s="1"/>
  <c r="K15" i="43"/>
  <c r="T15" i="43" s="1"/>
  <c r="K16" i="43"/>
  <c r="T16" i="43" s="1"/>
  <c r="K17" i="43"/>
  <c r="T17" i="43" s="1"/>
  <c r="K18" i="43"/>
  <c r="T18" i="43" s="1"/>
  <c r="K19" i="43"/>
  <c r="T19" i="43" s="1"/>
  <c r="K20" i="43"/>
  <c r="T20" i="43" s="1"/>
  <c r="K21" i="43"/>
  <c r="T21" i="43" s="1"/>
  <c r="K22" i="43"/>
  <c r="T22" i="43" s="1"/>
  <c r="K23" i="43"/>
  <c r="T23" i="43" s="1"/>
  <c r="K24" i="43"/>
  <c r="T24" i="43" s="1"/>
  <c r="K25" i="43"/>
  <c r="T25" i="43" s="1"/>
  <c r="K26" i="43"/>
  <c r="T26" i="43" s="1"/>
  <c r="K27" i="43"/>
  <c r="T27" i="43" s="1"/>
  <c r="K28" i="43"/>
  <c r="T28" i="43" s="1"/>
  <c r="K29" i="43"/>
  <c r="T29" i="43" s="1"/>
  <c r="K30" i="43"/>
  <c r="T30" i="43" s="1"/>
  <c r="K31" i="43"/>
  <c r="T31" i="43" s="1"/>
  <c r="K32" i="43"/>
  <c r="T32" i="43" s="1"/>
  <c r="K33" i="43"/>
  <c r="T33" i="43" s="1"/>
  <c r="K34" i="43"/>
  <c r="T34" i="43" s="1"/>
  <c r="K35" i="43"/>
  <c r="T35" i="43" s="1"/>
  <c r="K36" i="43"/>
  <c r="T36" i="43" s="1"/>
  <c r="K37" i="43"/>
  <c r="T37" i="43" s="1"/>
  <c r="K38" i="43"/>
  <c r="T38" i="43" s="1"/>
  <c r="K39" i="43"/>
  <c r="T39" i="43" s="1"/>
  <c r="K40" i="43"/>
  <c r="T40" i="43" s="1"/>
  <c r="K41" i="43"/>
  <c r="T41" i="43" s="1"/>
  <c r="K42" i="43"/>
  <c r="T42" i="43" s="1"/>
  <c r="K43" i="43"/>
  <c r="T43" i="43" s="1"/>
  <c r="K44" i="43"/>
  <c r="T44" i="43" s="1"/>
  <c r="K45" i="43"/>
  <c r="T45" i="43" s="1"/>
  <c r="K46" i="43"/>
  <c r="T46" i="43" s="1"/>
  <c r="K47" i="43"/>
  <c r="T47" i="43" s="1"/>
  <c r="K48" i="43"/>
  <c r="T48" i="43" s="1"/>
  <c r="K49" i="43"/>
  <c r="T49" i="43" s="1"/>
  <c r="K50" i="43"/>
  <c r="T50" i="43" s="1"/>
  <c r="K51" i="43"/>
  <c r="T51" i="43" s="1"/>
  <c r="K52" i="43"/>
  <c r="T52" i="43" s="1"/>
  <c r="K53" i="43"/>
  <c r="T53" i="43" s="1"/>
  <c r="K54" i="43"/>
  <c r="T54" i="43" s="1"/>
  <c r="K55" i="43"/>
  <c r="T55" i="43" s="1"/>
  <c r="K56" i="43"/>
  <c r="T56" i="43" s="1"/>
  <c r="K57" i="43"/>
  <c r="T57" i="43" s="1"/>
  <c r="K58" i="43"/>
  <c r="T58" i="43" s="1"/>
  <c r="K59" i="43"/>
  <c r="T59" i="43" s="1"/>
  <c r="K60" i="43"/>
  <c r="T60" i="43" s="1"/>
  <c r="K61" i="43"/>
  <c r="T61" i="43" s="1"/>
  <c r="K62" i="43"/>
  <c r="T62" i="43" s="1"/>
  <c r="K63" i="43"/>
  <c r="T63" i="43" s="1"/>
  <c r="K64" i="43"/>
  <c r="T64" i="43" s="1"/>
  <c r="K65" i="43"/>
  <c r="T65" i="43" s="1"/>
  <c r="K66" i="43"/>
  <c r="T66" i="43" s="1"/>
  <c r="K67" i="43"/>
  <c r="T67" i="43" s="1"/>
  <c r="K68" i="43"/>
  <c r="T68" i="43" s="1"/>
  <c r="K69" i="43"/>
  <c r="T69" i="43" s="1"/>
  <c r="K70" i="43"/>
  <c r="T70" i="43" s="1"/>
  <c r="K71" i="43"/>
  <c r="T71" i="43" s="1"/>
  <c r="K72" i="43"/>
  <c r="T72" i="43" s="1"/>
  <c r="K73" i="43"/>
  <c r="T73" i="43" s="1"/>
  <c r="K74" i="43"/>
  <c r="T74" i="43" s="1"/>
  <c r="K75" i="43"/>
  <c r="T75" i="43" s="1"/>
  <c r="K76" i="43"/>
  <c r="T76" i="43" s="1"/>
  <c r="K77" i="43"/>
  <c r="T77" i="43" s="1"/>
  <c r="K78" i="43"/>
  <c r="T78" i="43" s="1"/>
  <c r="K79" i="43"/>
  <c r="T79" i="43" s="1"/>
  <c r="K80" i="43"/>
  <c r="T80" i="43" s="1"/>
  <c r="K81" i="43"/>
  <c r="T81" i="43" s="1"/>
  <c r="K82" i="43"/>
  <c r="T82" i="43" s="1"/>
  <c r="K83" i="43"/>
  <c r="T83" i="43" s="1"/>
  <c r="K84" i="43"/>
  <c r="T84" i="43" s="1"/>
  <c r="K85" i="43"/>
  <c r="T85" i="43" s="1"/>
  <c r="K86" i="43"/>
  <c r="T86" i="43" s="1"/>
  <c r="K87" i="43"/>
  <c r="T87" i="43" s="1"/>
  <c r="K88" i="43"/>
  <c r="T88" i="43" s="1"/>
  <c r="K89" i="43"/>
  <c r="T89" i="43" s="1"/>
  <c r="K90" i="43"/>
  <c r="T90" i="43" s="1"/>
  <c r="K91" i="43"/>
  <c r="T91" i="43" s="1"/>
  <c r="K92" i="43"/>
  <c r="T92" i="43" s="1"/>
  <c r="K93" i="43"/>
  <c r="T93" i="43" s="1"/>
  <c r="K94" i="43"/>
  <c r="T94" i="43" s="1"/>
  <c r="K95" i="43"/>
  <c r="T95" i="43" s="1"/>
  <c r="K96" i="43"/>
  <c r="T96" i="43" s="1"/>
  <c r="K97" i="43"/>
  <c r="T97" i="43" s="1"/>
  <c r="K98" i="43"/>
  <c r="T98" i="43" s="1"/>
  <c r="K99" i="43"/>
  <c r="T99" i="43" s="1"/>
  <c r="K100" i="43"/>
  <c r="T100" i="43" s="1"/>
  <c r="K101" i="43"/>
  <c r="T101" i="43" s="1"/>
  <c r="N11" i="43"/>
  <c r="P11" i="43"/>
  <c r="Q11" i="43"/>
  <c r="R11" i="43"/>
  <c r="S11" i="43"/>
  <c r="N12" i="43"/>
  <c r="P12" i="43"/>
  <c r="Q12" i="43"/>
  <c r="R12" i="43"/>
  <c r="S12" i="43"/>
  <c r="N13" i="43"/>
  <c r="P13" i="43"/>
  <c r="Q13" i="43"/>
  <c r="R13" i="43"/>
  <c r="S13" i="43"/>
  <c r="N14" i="43"/>
  <c r="P14" i="43"/>
  <c r="Q14" i="43"/>
  <c r="R14" i="43"/>
  <c r="S14" i="43"/>
  <c r="N15" i="43"/>
  <c r="P15" i="43"/>
  <c r="Q15" i="43"/>
  <c r="R15" i="43"/>
  <c r="S15" i="43"/>
  <c r="N16" i="43"/>
  <c r="P16" i="43"/>
  <c r="Q16" i="43"/>
  <c r="R16" i="43"/>
  <c r="S16" i="43"/>
  <c r="N17" i="43"/>
  <c r="P17" i="43"/>
  <c r="Q17" i="43"/>
  <c r="R17" i="43"/>
  <c r="U17" i="43"/>
  <c r="N18" i="43"/>
  <c r="P18" i="43"/>
  <c r="Q18" i="43"/>
  <c r="R18" i="43"/>
  <c r="N19" i="43"/>
  <c r="P19" i="43"/>
  <c r="Q19" i="43"/>
  <c r="R19" i="43"/>
  <c r="S19" i="43"/>
  <c r="N20" i="43"/>
  <c r="P20" i="43"/>
  <c r="Q20" i="43"/>
  <c r="R20" i="43"/>
  <c r="S20" i="43"/>
  <c r="N21" i="43"/>
  <c r="P21" i="43"/>
  <c r="Q21" i="43"/>
  <c r="R21" i="43"/>
  <c r="N22" i="43"/>
  <c r="P22" i="43"/>
  <c r="Q22" i="43"/>
  <c r="R22" i="43"/>
  <c r="N23" i="43"/>
  <c r="P23" i="43"/>
  <c r="Q23" i="43"/>
  <c r="R23" i="43"/>
  <c r="S23" i="43"/>
  <c r="N24" i="43"/>
  <c r="P24" i="43"/>
  <c r="Q24" i="43"/>
  <c r="R24" i="43"/>
  <c r="S24" i="43"/>
  <c r="N25" i="43"/>
  <c r="P25" i="43"/>
  <c r="Q25" i="43"/>
  <c r="R25" i="43"/>
  <c r="S25" i="43"/>
  <c r="N26" i="43"/>
  <c r="P26" i="43"/>
  <c r="Q26" i="43"/>
  <c r="R26" i="43"/>
  <c r="N27" i="43"/>
  <c r="P27" i="43"/>
  <c r="Q27" i="43"/>
  <c r="R27" i="43"/>
  <c r="S27" i="43"/>
  <c r="N28" i="43"/>
  <c r="P28" i="43"/>
  <c r="Q28" i="43"/>
  <c r="R28" i="43"/>
  <c r="S28" i="43"/>
  <c r="N29" i="43"/>
  <c r="P29" i="43"/>
  <c r="Q29" i="43"/>
  <c r="R29" i="43"/>
  <c r="N30" i="43"/>
  <c r="P30" i="43"/>
  <c r="Q30" i="43"/>
  <c r="R30" i="43"/>
  <c r="N31" i="43"/>
  <c r="P31" i="43"/>
  <c r="Q31" i="43"/>
  <c r="R31" i="43"/>
  <c r="S31" i="43"/>
  <c r="N32" i="43"/>
  <c r="P32" i="43"/>
  <c r="Q32" i="43"/>
  <c r="R32" i="43"/>
  <c r="S32" i="43"/>
  <c r="N33" i="43"/>
  <c r="P33" i="43"/>
  <c r="Q33" i="43"/>
  <c r="R33" i="43"/>
  <c r="S33" i="43"/>
  <c r="N34" i="43"/>
  <c r="P34" i="43"/>
  <c r="Q34" i="43"/>
  <c r="R34" i="43"/>
  <c r="N35" i="43"/>
  <c r="P35" i="43"/>
  <c r="Q35" i="43"/>
  <c r="R35" i="43"/>
  <c r="S35" i="43"/>
  <c r="N36" i="43"/>
  <c r="P36" i="43"/>
  <c r="Q36" i="43"/>
  <c r="R36" i="43"/>
  <c r="S36" i="43"/>
  <c r="N37" i="43"/>
  <c r="P37" i="43"/>
  <c r="Q37" i="43"/>
  <c r="R37" i="43"/>
  <c r="S37" i="43"/>
  <c r="N38" i="43"/>
  <c r="P38" i="43"/>
  <c r="Q38" i="43"/>
  <c r="R38" i="43"/>
  <c r="S38" i="43"/>
  <c r="N39" i="43"/>
  <c r="P39" i="43"/>
  <c r="Q39" i="43"/>
  <c r="R39" i="43"/>
  <c r="S39" i="43"/>
  <c r="N40" i="43"/>
  <c r="P40" i="43"/>
  <c r="Q40" i="43"/>
  <c r="R40" i="43"/>
  <c r="S40" i="43"/>
  <c r="N41" i="43"/>
  <c r="P41" i="43"/>
  <c r="Q41" i="43"/>
  <c r="R41" i="43"/>
  <c r="U41" i="43"/>
  <c r="N42" i="43"/>
  <c r="P42" i="43"/>
  <c r="Q42" i="43"/>
  <c r="R42" i="43"/>
  <c r="S42" i="43"/>
  <c r="N43" i="43"/>
  <c r="P43" i="43"/>
  <c r="Q43" i="43"/>
  <c r="R43" i="43"/>
  <c r="S43" i="43"/>
  <c r="N44" i="43"/>
  <c r="P44" i="43"/>
  <c r="Q44" i="43"/>
  <c r="R44" i="43"/>
  <c r="S44" i="43"/>
  <c r="N45" i="43"/>
  <c r="P45" i="43"/>
  <c r="Q45" i="43"/>
  <c r="R45" i="43"/>
  <c r="S45" i="43"/>
  <c r="N46" i="43"/>
  <c r="P46" i="43"/>
  <c r="Q46" i="43"/>
  <c r="R46" i="43"/>
  <c r="N47" i="43"/>
  <c r="P47" i="43"/>
  <c r="Q47" i="43"/>
  <c r="R47" i="43"/>
  <c r="S47" i="43"/>
  <c r="N48" i="43"/>
  <c r="P48" i="43"/>
  <c r="Q48" i="43"/>
  <c r="R48" i="43"/>
  <c r="S48" i="43"/>
  <c r="N49" i="43"/>
  <c r="P49" i="43"/>
  <c r="Q49" i="43"/>
  <c r="R49" i="43"/>
  <c r="N50" i="43"/>
  <c r="P50" i="43"/>
  <c r="Q50" i="43"/>
  <c r="R50" i="43"/>
  <c r="S50" i="43"/>
  <c r="N51" i="43"/>
  <c r="P51" i="43"/>
  <c r="Q51" i="43"/>
  <c r="R51" i="43"/>
  <c r="S51" i="43"/>
  <c r="N52" i="43"/>
  <c r="P52" i="43"/>
  <c r="Q52" i="43"/>
  <c r="R52" i="43"/>
  <c r="S52" i="43"/>
  <c r="N53" i="43"/>
  <c r="P53" i="43"/>
  <c r="Q53" i="43"/>
  <c r="R53" i="43"/>
  <c r="N54" i="43"/>
  <c r="P54" i="43"/>
  <c r="Q54" i="43"/>
  <c r="R54" i="43"/>
  <c r="N55" i="43"/>
  <c r="P55" i="43"/>
  <c r="Q55" i="43"/>
  <c r="R55" i="43"/>
  <c r="S55" i="43"/>
  <c r="N56" i="43"/>
  <c r="P56" i="43"/>
  <c r="Q56" i="43"/>
  <c r="R56" i="43"/>
  <c r="S56" i="43"/>
  <c r="N57" i="43"/>
  <c r="P57" i="43"/>
  <c r="Q57" i="43"/>
  <c r="R57" i="43"/>
  <c r="S57" i="43"/>
  <c r="N58" i="43"/>
  <c r="P58" i="43"/>
  <c r="Q58" i="43"/>
  <c r="R58" i="43"/>
  <c r="N59" i="43"/>
  <c r="P59" i="43"/>
  <c r="Q59" i="43"/>
  <c r="R59" i="43"/>
  <c r="S59" i="43"/>
  <c r="N60" i="43"/>
  <c r="P60" i="43"/>
  <c r="Q60" i="43"/>
  <c r="R60" i="43"/>
  <c r="S60" i="43"/>
  <c r="N61" i="43"/>
  <c r="P61" i="43"/>
  <c r="Q61" i="43"/>
  <c r="R61" i="43"/>
  <c r="S61" i="43"/>
  <c r="N62" i="43"/>
  <c r="P62" i="43"/>
  <c r="Q62" i="43"/>
  <c r="R62" i="43"/>
  <c r="S62" i="43"/>
  <c r="N63" i="43"/>
  <c r="P63" i="43"/>
  <c r="Q63" i="43"/>
  <c r="R63" i="43"/>
  <c r="S63" i="43"/>
  <c r="N64" i="43"/>
  <c r="P64" i="43"/>
  <c r="Q64" i="43"/>
  <c r="R64" i="43"/>
  <c r="S64" i="43"/>
  <c r="N65" i="43"/>
  <c r="P65" i="43"/>
  <c r="Q65" i="43"/>
  <c r="R65" i="43"/>
  <c r="S65" i="43"/>
  <c r="N66" i="43"/>
  <c r="P66" i="43"/>
  <c r="Q66" i="43"/>
  <c r="R66" i="43"/>
  <c r="N67" i="43"/>
  <c r="P67" i="43"/>
  <c r="Q67" i="43"/>
  <c r="R67" i="43"/>
  <c r="S67" i="43"/>
  <c r="N68" i="43"/>
  <c r="P68" i="43"/>
  <c r="Q68" i="43"/>
  <c r="R68" i="43"/>
  <c r="S68" i="43"/>
  <c r="N69" i="43"/>
  <c r="P69" i="43"/>
  <c r="Q69" i="43"/>
  <c r="R69" i="43"/>
  <c r="S69" i="43"/>
  <c r="N70" i="43"/>
  <c r="P70" i="43"/>
  <c r="Q70" i="43"/>
  <c r="R70" i="43"/>
  <c r="N71" i="43"/>
  <c r="P71" i="43"/>
  <c r="Q71" i="43"/>
  <c r="R71" i="43"/>
  <c r="S71" i="43"/>
  <c r="N72" i="43"/>
  <c r="P72" i="43"/>
  <c r="Q72" i="43"/>
  <c r="R72" i="43"/>
  <c r="S72" i="43"/>
  <c r="N73" i="43"/>
  <c r="P73" i="43"/>
  <c r="Q73" i="43"/>
  <c r="R73" i="43"/>
  <c r="N74" i="43"/>
  <c r="P74" i="43"/>
  <c r="Q74" i="43"/>
  <c r="R74" i="43"/>
  <c r="S74" i="43"/>
  <c r="N75" i="43"/>
  <c r="P75" i="43"/>
  <c r="Q75" i="43"/>
  <c r="R75" i="43"/>
  <c r="S75" i="43"/>
  <c r="N76" i="43"/>
  <c r="P76" i="43"/>
  <c r="Q76" i="43"/>
  <c r="R76" i="43"/>
  <c r="S76" i="43"/>
  <c r="N77" i="43"/>
  <c r="P77" i="43"/>
  <c r="Q77" i="43"/>
  <c r="R77" i="43"/>
  <c r="S77" i="43"/>
  <c r="N78" i="43"/>
  <c r="P78" i="43"/>
  <c r="Q78" i="43"/>
  <c r="R78" i="43"/>
  <c r="N79" i="43"/>
  <c r="P79" i="43"/>
  <c r="Q79" i="43"/>
  <c r="R79" i="43"/>
  <c r="S79" i="43"/>
  <c r="N80" i="43"/>
  <c r="P80" i="43"/>
  <c r="Q80" i="43"/>
  <c r="R80" i="43"/>
  <c r="S80" i="43"/>
  <c r="N81" i="43"/>
  <c r="P81" i="43"/>
  <c r="Q81" i="43"/>
  <c r="R81" i="43"/>
  <c r="S81" i="43"/>
  <c r="N82" i="43"/>
  <c r="P82" i="43"/>
  <c r="Q82" i="43"/>
  <c r="R82" i="43"/>
  <c r="N83" i="43"/>
  <c r="P83" i="43"/>
  <c r="Q83" i="43"/>
  <c r="R83" i="43"/>
  <c r="S83" i="43"/>
  <c r="N84" i="43"/>
  <c r="P84" i="43"/>
  <c r="Q84" i="43"/>
  <c r="R84" i="43"/>
  <c r="S84" i="43"/>
  <c r="N85" i="43"/>
  <c r="P85" i="43"/>
  <c r="Q85" i="43"/>
  <c r="R85" i="43"/>
  <c r="S85" i="43"/>
  <c r="N86" i="43"/>
  <c r="P86" i="43"/>
  <c r="Q86" i="43"/>
  <c r="R86" i="43"/>
  <c r="N87" i="43"/>
  <c r="P87" i="43"/>
  <c r="Q87" i="43"/>
  <c r="R87" i="43"/>
  <c r="S87" i="43"/>
  <c r="N88" i="43"/>
  <c r="P88" i="43"/>
  <c r="Q88" i="43"/>
  <c r="R88" i="43"/>
  <c r="S88" i="43"/>
  <c r="N89" i="43"/>
  <c r="P89" i="43"/>
  <c r="Q89" i="43"/>
  <c r="R89" i="43"/>
  <c r="S89" i="43"/>
  <c r="N90" i="43"/>
  <c r="P90" i="43"/>
  <c r="Q90" i="43"/>
  <c r="R90" i="43"/>
  <c r="N91" i="43"/>
  <c r="P91" i="43"/>
  <c r="Q91" i="43"/>
  <c r="R91" i="43"/>
  <c r="S91" i="43"/>
  <c r="N92" i="43"/>
  <c r="P92" i="43"/>
  <c r="Q92" i="43"/>
  <c r="R92" i="43"/>
  <c r="S92" i="43"/>
  <c r="N93" i="43"/>
  <c r="P93" i="43"/>
  <c r="Q93" i="43"/>
  <c r="R93" i="43"/>
  <c r="N94" i="43"/>
  <c r="P94" i="43"/>
  <c r="Q94" i="43"/>
  <c r="R94" i="43"/>
  <c r="N95" i="43"/>
  <c r="P95" i="43"/>
  <c r="Q95" i="43"/>
  <c r="R95" i="43"/>
  <c r="S95" i="43"/>
  <c r="N96" i="43"/>
  <c r="P96" i="43"/>
  <c r="Q96" i="43"/>
  <c r="R96" i="43"/>
  <c r="S96" i="43"/>
  <c r="N97" i="43"/>
  <c r="P97" i="43"/>
  <c r="Q97" i="43"/>
  <c r="R97" i="43"/>
  <c r="U97" i="43"/>
  <c r="N98" i="43"/>
  <c r="P98" i="43"/>
  <c r="Q98" i="43"/>
  <c r="R98" i="43"/>
  <c r="N99" i="43"/>
  <c r="P99" i="43"/>
  <c r="Q99" i="43"/>
  <c r="R99" i="43"/>
  <c r="S99" i="43"/>
  <c r="N100" i="43"/>
  <c r="P100" i="43"/>
  <c r="Q100" i="43"/>
  <c r="R100" i="43"/>
  <c r="S100" i="43"/>
  <c r="N101" i="43"/>
  <c r="P101" i="43"/>
  <c r="Q101" i="43"/>
  <c r="R101" i="43"/>
  <c r="S101" i="43"/>
  <c r="A3" i="43"/>
  <c r="C3" i="43"/>
  <c r="D3" i="43"/>
  <c r="J3" i="43"/>
  <c r="N3" i="43" s="1"/>
  <c r="A4" i="43"/>
  <c r="C4" i="43"/>
  <c r="L4" i="43" s="1"/>
  <c r="D4" i="43"/>
  <c r="J4" i="43"/>
  <c r="N4" i="43" s="1"/>
  <c r="A5" i="43"/>
  <c r="C5" i="43"/>
  <c r="L5" i="43" s="1"/>
  <c r="D5" i="43"/>
  <c r="J5" i="43"/>
  <c r="N5" i="43" s="1"/>
  <c r="A6" i="43"/>
  <c r="C6" i="43"/>
  <c r="K6" i="43" s="1"/>
  <c r="T6" i="43" s="1"/>
  <c r="D6" i="43"/>
  <c r="J6" i="43"/>
  <c r="N6" i="43" s="1"/>
  <c r="A7" i="43"/>
  <c r="C7" i="43"/>
  <c r="L7" i="43" s="1"/>
  <c r="D7" i="43"/>
  <c r="J7" i="43"/>
  <c r="N7" i="43" s="1"/>
  <c r="A8" i="43"/>
  <c r="C8" i="43"/>
  <c r="D8" i="43"/>
  <c r="J8" i="43"/>
  <c r="N8" i="43" s="1"/>
  <c r="A9" i="43"/>
  <c r="C9" i="43"/>
  <c r="L9" i="43" s="1"/>
  <c r="D9" i="43"/>
  <c r="J9" i="43"/>
  <c r="N9" i="43" s="1"/>
  <c r="A10" i="43"/>
  <c r="C10" i="43"/>
  <c r="K10" i="43" s="1"/>
  <c r="D10" i="43"/>
  <c r="J10" i="43"/>
  <c r="N10" i="43" s="1"/>
  <c r="A11" i="43"/>
  <c r="C11" i="43"/>
  <c r="D11" i="43"/>
  <c r="E11" i="43"/>
  <c r="J11" i="43"/>
  <c r="A12" i="43"/>
  <c r="C12" i="43"/>
  <c r="D12" i="43"/>
  <c r="E12" i="43"/>
  <c r="J12" i="43"/>
  <c r="A13" i="43"/>
  <c r="C13" i="43"/>
  <c r="D13" i="43"/>
  <c r="E13" i="43"/>
  <c r="J13" i="43"/>
  <c r="A14" i="43"/>
  <c r="C14" i="43"/>
  <c r="D14" i="43"/>
  <c r="E14" i="43"/>
  <c r="J14" i="43"/>
  <c r="A15" i="43"/>
  <c r="C15" i="43"/>
  <c r="D15" i="43"/>
  <c r="E15" i="43"/>
  <c r="J15" i="43"/>
  <c r="A16" i="43"/>
  <c r="C16" i="43"/>
  <c r="D16" i="43"/>
  <c r="E16" i="43"/>
  <c r="J16" i="43"/>
  <c r="A17" i="43"/>
  <c r="C17" i="43"/>
  <c r="D17" i="43"/>
  <c r="E17" i="43"/>
  <c r="J17" i="43"/>
  <c r="A18" i="43"/>
  <c r="C18" i="43"/>
  <c r="D18" i="43"/>
  <c r="E18" i="43"/>
  <c r="J18" i="43"/>
  <c r="A19" i="43"/>
  <c r="C19" i="43"/>
  <c r="D19" i="43"/>
  <c r="E19" i="43"/>
  <c r="J19" i="43"/>
  <c r="A20" i="43"/>
  <c r="C20" i="43"/>
  <c r="D20" i="43"/>
  <c r="E20" i="43"/>
  <c r="J20" i="43"/>
  <c r="A21" i="43"/>
  <c r="C21" i="43"/>
  <c r="D21" i="43"/>
  <c r="E21" i="43"/>
  <c r="J21" i="43"/>
  <c r="A22" i="43"/>
  <c r="C22" i="43"/>
  <c r="D22" i="43"/>
  <c r="E22" i="43"/>
  <c r="J22" i="43"/>
  <c r="A23" i="43"/>
  <c r="C23" i="43"/>
  <c r="D23" i="43"/>
  <c r="E23" i="43"/>
  <c r="J23" i="43"/>
  <c r="A24" i="43"/>
  <c r="C24" i="43"/>
  <c r="D24" i="43"/>
  <c r="E24" i="43"/>
  <c r="J24" i="43"/>
  <c r="A25" i="43"/>
  <c r="C25" i="43"/>
  <c r="D25" i="43"/>
  <c r="E25" i="43"/>
  <c r="J25" i="43"/>
  <c r="A26" i="43"/>
  <c r="C26" i="43"/>
  <c r="D26" i="43"/>
  <c r="E26" i="43"/>
  <c r="J26" i="43"/>
  <c r="A27" i="43"/>
  <c r="C27" i="43"/>
  <c r="D27" i="43"/>
  <c r="E27" i="43"/>
  <c r="J27" i="43"/>
  <c r="A28" i="43"/>
  <c r="C28" i="43"/>
  <c r="D28" i="43"/>
  <c r="E28" i="43"/>
  <c r="J28" i="43"/>
  <c r="A29" i="43"/>
  <c r="C29" i="43"/>
  <c r="D29" i="43"/>
  <c r="E29" i="43"/>
  <c r="J29" i="43"/>
  <c r="A30" i="43"/>
  <c r="C30" i="43"/>
  <c r="D30" i="43"/>
  <c r="E30" i="43"/>
  <c r="J30" i="43"/>
  <c r="A31" i="43"/>
  <c r="C31" i="43"/>
  <c r="D31" i="43"/>
  <c r="E31" i="43"/>
  <c r="J31" i="43"/>
  <c r="A32" i="43"/>
  <c r="C32" i="43"/>
  <c r="D32" i="43"/>
  <c r="E32" i="43"/>
  <c r="J32" i="43"/>
  <c r="A33" i="43"/>
  <c r="C33" i="43"/>
  <c r="D33" i="43"/>
  <c r="E33" i="43"/>
  <c r="J33" i="43"/>
  <c r="A34" i="43"/>
  <c r="C34" i="43"/>
  <c r="D34" i="43"/>
  <c r="E34" i="43"/>
  <c r="J34" i="43"/>
  <c r="A35" i="43"/>
  <c r="C35" i="43"/>
  <c r="D35" i="43"/>
  <c r="E35" i="43"/>
  <c r="J35" i="43"/>
  <c r="A36" i="43"/>
  <c r="C36" i="43"/>
  <c r="D36" i="43"/>
  <c r="E36" i="43"/>
  <c r="J36" i="43"/>
  <c r="A37" i="43"/>
  <c r="C37" i="43"/>
  <c r="D37" i="43"/>
  <c r="E37" i="43"/>
  <c r="J37" i="43"/>
  <c r="A38" i="43"/>
  <c r="C38" i="43"/>
  <c r="D38" i="43"/>
  <c r="E38" i="43"/>
  <c r="J38" i="43"/>
  <c r="A39" i="43"/>
  <c r="C39" i="43"/>
  <c r="D39" i="43"/>
  <c r="E39" i="43"/>
  <c r="J39" i="43"/>
  <c r="A40" i="43"/>
  <c r="C40" i="43"/>
  <c r="D40" i="43"/>
  <c r="E40" i="43"/>
  <c r="J40" i="43"/>
  <c r="A41" i="43"/>
  <c r="C41" i="43"/>
  <c r="D41" i="43"/>
  <c r="E41" i="43"/>
  <c r="J41" i="43"/>
  <c r="A42" i="43"/>
  <c r="C42" i="43"/>
  <c r="D42" i="43"/>
  <c r="E42" i="43"/>
  <c r="J42" i="43"/>
  <c r="A43" i="43"/>
  <c r="C43" i="43"/>
  <c r="D43" i="43"/>
  <c r="E43" i="43"/>
  <c r="J43" i="43"/>
  <c r="A44" i="43"/>
  <c r="C44" i="43"/>
  <c r="D44" i="43"/>
  <c r="E44" i="43"/>
  <c r="J44" i="43"/>
  <c r="A45" i="43"/>
  <c r="C45" i="43"/>
  <c r="D45" i="43"/>
  <c r="E45" i="43"/>
  <c r="J45" i="43"/>
  <c r="A46" i="43"/>
  <c r="C46" i="43"/>
  <c r="D46" i="43"/>
  <c r="E46" i="43"/>
  <c r="J46" i="43"/>
  <c r="A47" i="43"/>
  <c r="C47" i="43"/>
  <c r="D47" i="43"/>
  <c r="E47" i="43"/>
  <c r="J47" i="43"/>
  <c r="A48" i="43"/>
  <c r="C48" i="43"/>
  <c r="D48" i="43"/>
  <c r="E48" i="43"/>
  <c r="J48" i="43"/>
  <c r="A49" i="43"/>
  <c r="C49" i="43"/>
  <c r="D49" i="43"/>
  <c r="E49" i="43"/>
  <c r="J49" i="43"/>
  <c r="A50" i="43"/>
  <c r="C50" i="43"/>
  <c r="D50" i="43"/>
  <c r="E50" i="43"/>
  <c r="J50" i="43"/>
  <c r="A51" i="43"/>
  <c r="C51" i="43"/>
  <c r="D51" i="43"/>
  <c r="E51" i="43"/>
  <c r="J51" i="43"/>
  <c r="A52" i="43"/>
  <c r="C52" i="43"/>
  <c r="D52" i="43"/>
  <c r="E52" i="43"/>
  <c r="J52" i="43"/>
  <c r="A53" i="43"/>
  <c r="C53" i="43"/>
  <c r="D53" i="43"/>
  <c r="E53" i="43"/>
  <c r="J53" i="43"/>
  <c r="A54" i="43"/>
  <c r="C54" i="43"/>
  <c r="D54" i="43"/>
  <c r="E54" i="43"/>
  <c r="J54" i="43"/>
  <c r="A55" i="43"/>
  <c r="C55" i="43"/>
  <c r="D55" i="43"/>
  <c r="E55" i="43"/>
  <c r="J55" i="43"/>
  <c r="A56" i="43"/>
  <c r="C56" i="43"/>
  <c r="D56" i="43"/>
  <c r="E56" i="43"/>
  <c r="J56" i="43"/>
  <c r="A57" i="43"/>
  <c r="C57" i="43"/>
  <c r="D57" i="43"/>
  <c r="E57" i="43"/>
  <c r="J57" i="43"/>
  <c r="A58" i="43"/>
  <c r="C58" i="43"/>
  <c r="D58" i="43"/>
  <c r="E58" i="43"/>
  <c r="J58" i="43"/>
  <c r="A59" i="43"/>
  <c r="C59" i="43"/>
  <c r="D59" i="43"/>
  <c r="E59" i="43"/>
  <c r="J59" i="43"/>
  <c r="A60" i="43"/>
  <c r="C60" i="43"/>
  <c r="D60" i="43"/>
  <c r="E60" i="43"/>
  <c r="J60" i="43"/>
  <c r="A61" i="43"/>
  <c r="C61" i="43"/>
  <c r="D61" i="43"/>
  <c r="E61" i="43"/>
  <c r="J61" i="43"/>
  <c r="A62" i="43"/>
  <c r="C62" i="43"/>
  <c r="D62" i="43"/>
  <c r="E62" i="43"/>
  <c r="J62" i="43"/>
  <c r="A63" i="43"/>
  <c r="C63" i="43"/>
  <c r="D63" i="43"/>
  <c r="E63" i="43"/>
  <c r="J63" i="43"/>
  <c r="A64" i="43"/>
  <c r="C64" i="43"/>
  <c r="D64" i="43"/>
  <c r="E64" i="43"/>
  <c r="J64" i="43"/>
  <c r="A65" i="43"/>
  <c r="C65" i="43"/>
  <c r="D65" i="43"/>
  <c r="E65" i="43"/>
  <c r="J65" i="43"/>
  <c r="A66" i="43"/>
  <c r="C66" i="43"/>
  <c r="D66" i="43"/>
  <c r="E66" i="43"/>
  <c r="J66" i="43"/>
  <c r="A67" i="43"/>
  <c r="C67" i="43"/>
  <c r="D67" i="43"/>
  <c r="E67" i="43"/>
  <c r="J67" i="43"/>
  <c r="A68" i="43"/>
  <c r="C68" i="43"/>
  <c r="D68" i="43"/>
  <c r="E68" i="43"/>
  <c r="J68" i="43"/>
  <c r="A69" i="43"/>
  <c r="C69" i="43"/>
  <c r="D69" i="43"/>
  <c r="E69" i="43"/>
  <c r="J69" i="43"/>
  <c r="A70" i="43"/>
  <c r="C70" i="43"/>
  <c r="D70" i="43"/>
  <c r="E70" i="43"/>
  <c r="J70" i="43"/>
  <c r="A71" i="43"/>
  <c r="C71" i="43"/>
  <c r="D71" i="43"/>
  <c r="E71" i="43"/>
  <c r="J71" i="43"/>
  <c r="A72" i="43"/>
  <c r="C72" i="43"/>
  <c r="D72" i="43"/>
  <c r="E72" i="43"/>
  <c r="J72" i="43"/>
  <c r="A73" i="43"/>
  <c r="C73" i="43"/>
  <c r="D73" i="43"/>
  <c r="E73" i="43"/>
  <c r="J73" i="43"/>
  <c r="A74" i="43"/>
  <c r="C74" i="43"/>
  <c r="D74" i="43"/>
  <c r="E74" i="43"/>
  <c r="J74" i="43"/>
  <c r="A75" i="43"/>
  <c r="C75" i="43"/>
  <c r="D75" i="43"/>
  <c r="E75" i="43"/>
  <c r="J75" i="43"/>
  <c r="A76" i="43"/>
  <c r="C76" i="43"/>
  <c r="D76" i="43"/>
  <c r="E76" i="43"/>
  <c r="J76" i="43"/>
  <c r="A77" i="43"/>
  <c r="C77" i="43"/>
  <c r="D77" i="43"/>
  <c r="E77" i="43"/>
  <c r="J77" i="43"/>
  <c r="A78" i="43"/>
  <c r="C78" i="43"/>
  <c r="D78" i="43"/>
  <c r="E78" i="43"/>
  <c r="J78" i="43"/>
  <c r="A79" i="43"/>
  <c r="C79" i="43"/>
  <c r="D79" i="43"/>
  <c r="E79" i="43"/>
  <c r="J79" i="43"/>
  <c r="A80" i="43"/>
  <c r="C80" i="43"/>
  <c r="D80" i="43"/>
  <c r="E80" i="43"/>
  <c r="J80" i="43"/>
  <c r="A81" i="43"/>
  <c r="C81" i="43"/>
  <c r="D81" i="43"/>
  <c r="E81" i="43"/>
  <c r="J81" i="43"/>
  <c r="A82" i="43"/>
  <c r="C82" i="43"/>
  <c r="D82" i="43"/>
  <c r="E82" i="43"/>
  <c r="J82" i="43"/>
  <c r="A83" i="43"/>
  <c r="C83" i="43"/>
  <c r="D83" i="43"/>
  <c r="E83" i="43"/>
  <c r="J83" i="43"/>
  <c r="A84" i="43"/>
  <c r="C84" i="43"/>
  <c r="D84" i="43"/>
  <c r="E84" i="43"/>
  <c r="J84" i="43"/>
  <c r="A85" i="43"/>
  <c r="C85" i="43"/>
  <c r="D85" i="43"/>
  <c r="E85" i="43"/>
  <c r="J85" i="43"/>
  <c r="A86" i="43"/>
  <c r="C86" i="43"/>
  <c r="D86" i="43"/>
  <c r="E86" i="43"/>
  <c r="J86" i="43"/>
  <c r="A87" i="43"/>
  <c r="C87" i="43"/>
  <c r="D87" i="43"/>
  <c r="E87" i="43"/>
  <c r="J87" i="43"/>
  <c r="A88" i="43"/>
  <c r="C88" i="43"/>
  <c r="D88" i="43"/>
  <c r="E88" i="43"/>
  <c r="J88" i="43"/>
  <c r="A89" i="43"/>
  <c r="C89" i="43"/>
  <c r="D89" i="43"/>
  <c r="E89" i="43"/>
  <c r="J89" i="43"/>
  <c r="A90" i="43"/>
  <c r="C90" i="43"/>
  <c r="D90" i="43"/>
  <c r="E90" i="43"/>
  <c r="J90" i="43"/>
  <c r="A91" i="43"/>
  <c r="C91" i="43"/>
  <c r="D91" i="43"/>
  <c r="E91" i="43"/>
  <c r="J91" i="43"/>
  <c r="A92" i="43"/>
  <c r="C92" i="43"/>
  <c r="D92" i="43"/>
  <c r="E92" i="43"/>
  <c r="J92" i="43"/>
  <c r="A93" i="43"/>
  <c r="C93" i="43"/>
  <c r="D93" i="43"/>
  <c r="E93" i="43"/>
  <c r="J93" i="43"/>
  <c r="A94" i="43"/>
  <c r="C94" i="43"/>
  <c r="D94" i="43"/>
  <c r="E94" i="43"/>
  <c r="J94" i="43"/>
  <c r="A95" i="43"/>
  <c r="C95" i="43"/>
  <c r="D95" i="43"/>
  <c r="E95" i="43"/>
  <c r="J95" i="43"/>
  <c r="A96" i="43"/>
  <c r="C96" i="43"/>
  <c r="D96" i="43"/>
  <c r="E96" i="43"/>
  <c r="J96" i="43"/>
  <c r="A97" i="43"/>
  <c r="C97" i="43"/>
  <c r="D97" i="43"/>
  <c r="E97" i="43"/>
  <c r="J97" i="43"/>
  <c r="A98" i="43"/>
  <c r="C98" i="43"/>
  <c r="D98" i="43"/>
  <c r="E98" i="43"/>
  <c r="J98" i="43"/>
  <c r="A99" i="43"/>
  <c r="C99" i="43"/>
  <c r="D99" i="43"/>
  <c r="E99" i="43"/>
  <c r="J99" i="43"/>
  <c r="A100" i="43"/>
  <c r="C100" i="43"/>
  <c r="D100" i="43"/>
  <c r="E100" i="43"/>
  <c r="J100" i="43"/>
  <c r="A101" i="43"/>
  <c r="C101" i="43"/>
  <c r="D101" i="43"/>
  <c r="E101" i="43"/>
  <c r="J101" i="43"/>
  <c r="J2" i="43"/>
  <c r="N2" i="43" s="1"/>
  <c r="D2" i="43"/>
  <c r="C2" i="43"/>
  <c r="A2" i="43"/>
  <c r="E7" i="43"/>
  <c r="F6" i="43"/>
  <c r="F7" i="43"/>
  <c r="E6" i="43"/>
  <c r="E5" i="43"/>
  <c r="F4" i="43"/>
  <c r="F5" i="43"/>
  <c r="E4" i="43"/>
  <c r="E3" i="43"/>
  <c r="F3" i="43"/>
  <c r="E2" i="43"/>
  <c r="F2" i="43"/>
  <c r="F10" i="43"/>
  <c r="E8" i="43"/>
  <c r="E10" i="43"/>
  <c r="E9" i="43"/>
  <c r="F8" i="43"/>
  <c r="F9" i="43"/>
  <c r="K5" i="43" l="1"/>
  <c r="T5" i="43" s="1"/>
  <c r="L10" i="43"/>
  <c r="O10" i="43"/>
  <c r="P8" i="43"/>
  <c r="O8" i="43"/>
  <c r="O3" i="43"/>
  <c r="O5" i="43"/>
  <c r="K2" i="43"/>
  <c r="T2" i="43" s="1"/>
  <c r="L6" i="43"/>
  <c r="U6" i="43" s="1"/>
  <c r="K9" i="43"/>
  <c r="T9" i="43" s="1"/>
  <c r="K8" i="43"/>
  <c r="T8" i="43" s="1"/>
  <c r="K4" i="43"/>
  <c r="T4" i="43" s="1"/>
  <c r="L8" i="43"/>
  <c r="U8" i="43" s="1"/>
  <c r="K7" i="43"/>
  <c r="T7" i="43" s="1"/>
  <c r="K3" i="43"/>
  <c r="T3" i="43" s="1"/>
  <c r="P10" i="43"/>
  <c r="Q5" i="43"/>
  <c r="P4" i="43"/>
  <c r="P6" i="43"/>
  <c r="T10" i="43"/>
  <c r="M98" i="43"/>
  <c r="M94" i="43"/>
  <c r="M90" i="43"/>
  <c r="M86" i="43"/>
  <c r="M82" i="43"/>
  <c r="M78" i="43"/>
  <c r="M67" i="43"/>
  <c r="M49" i="43"/>
  <c r="M41" i="43"/>
  <c r="M33" i="43"/>
  <c r="M25" i="43"/>
  <c r="M17" i="43"/>
  <c r="Q2" i="43"/>
  <c r="Q9" i="43"/>
  <c r="P2" i="43"/>
  <c r="P9" i="43"/>
  <c r="Q8" i="43"/>
  <c r="P5" i="43"/>
  <c r="Q4" i="43"/>
  <c r="Q7" i="43"/>
  <c r="Q3" i="43"/>
  <c r="Q10" i="43"/>
  <c r="P7" i="43"/>
  <c r="Q6" i="43"/>
  <c r="P3" i="43"/>
  <c r="R8" i="43"/>
  <c r="R4" i="43"/>
  <c r="S10" i="43"/>
  <c r="R9" i="43"/>
  <c r="S6" i="43"/>
  <c r="R5" i="43"/>
  <c r="S9" i="43"/>
  <c r="R2" i="43"/>
  <c r="R10" i="43"/>
  <c r="S7" i="43"/>
  <c r="R6" i="43"/>
  <c r="S3" i="43"/>
  <c r="S2" i="43"/>
  <c r="S5" i="43"/>
  <c r="S8" i="43"/>
  <c r="R7" i="43"/>
  <c r="S4" i="43"/>
  <c r="R3" i="43"/>
  <c r="U10" i="43"/>
  <c r="U9" i="43"/>
  <c r="U7" i="43"/>
  <c r="U5" i="43"/>
  <c r="U4" i="43"/>
  <c r="M19" i="43"/>
  <c r="M27" i="43"/>
  <c r="M35" i="43"/>
  <c r="M43" i="43"/>
  <c r="M51" i="43"/>
  <c r="M13" i="43"/>
  <c r="M21" i="43"/>
  <c r="M29" i="43"/>
  <c r="M37" i="43"/>
  <c r="M45" i="43"/>
  <c r="M11" i="43"/>
  <c r="M15" i="43"/>
  <c r="M23" i="43"/>
  <c r="M31" i="43"/>
  <c r="M39" i="43"/>
  <c r="M47" i="43"/>
  <c r="M14" i="43"/>
  <c r="M18" i="43"/>
  <c r="M22" i="43"/>
  <c r="M26" i="43"/>
  <c r="M30" i="43"/>
  <c r="M34" i="43"/>
  <c r="M38" i="43"/>
  <c r="M42" i="43"/>
  <c r="M46" i="43"/>
  <c r="M50" i="43"/>
  <c r="M69" i="43"/>
  <c r="M12" i="43"/>
  <c r="M16" i="43"/>
  <c r="M20" i="43"/>
  <c r="M24" i="43"/>
  <c r="M28" i="43"/>
  <c r="M32" i="43"/>
  <c r="M36" i="43"/>
  <c r="M40" i="43"/>
  <c r="M44" i="43"/>
  <c r="M48" i="43"/>
  <c r="M53" i="43"/>
  <c r="M57" i="43"/>
  <c r="M58" i="43"/>
  <c r="M61" i="43"/>
  <c r="M65" i="43"/>
  <c r="M71" i="43"/>
  <c r="M73" i="43"/>
  <c r="M52" i="43"/>
  <c r="M55" i="43"/>
  <c r="M59" i="43"/>
  <c r="M60" i="43"/>
  <c r="M63" i="43"/>
  <c r="M74" i="43"/>
  <c r="M68" i="43"/>
  <c r="M72" i="43"/>
  <c r="M76" i="43"/>
  <c r="M80" i="43"/>
  <c r="M83" i="43"/>
  <c r="M92" i="43"/>
  <c r="M99" i="43"/>
  <c r="M66" i="43"/>
  <c r="M70" i="43"/>
  <c r="M88" i="43"/>
  <c r="M95" i="43"/>
  <c r="M75" i="43"/>
  <c r="M79" i="43"/>
  <c r="M84" i="43"/>
  <c r="M91" i="43"/>
  <c r="M87" i="43"/>
  <c r="M96" i="43"/>
  <c r="M77" i="43"/>
  <c r="M81" i="43"/>
  <c r="M85" i="43"/>
  <c r="M93" i="43"/>
  <c r="M97" i="43"/>
  <c r="M100" i="43"/>
  <c r="M89" i="43"/>
  <c r="M101" i="43"/>
  <c r="M9" i="43" l="1"/>
  <c r="M7" i="43"/>
  <c r="M5" i="43"/>
  <c r="M6" i="43"/>
  <c r="M8" i="43"/>
  <c r="M10" i="43"/>
  <c r="M4" i="43"/>
  <c r="M56" i="43"/>
  <c r="M54" i="43"/>
  <c r="M64" i="43"/>
  <c r="M62" i="43"/>
  <c r="AK9" i="27" l="1"/>
  <c r="AK10" i="27"/>
  <c r="AK11" i="27"/>
  <c r="AK12" i="27"/>
  <c r="AK13" i="27"/>
  <c r="AK14" i="27"/>
  <c r="AK15" i="27"/>
  <c r="AK16" i="27"/>
  <c r="AK17" i="27"/>
  <c r="AK18" i="27"/>
  <c r="AK19" i="27"/>
  <c r="AK20" i="27"/>
  <c r="AK21" i="27"/>
  <c r="AK22" i="27"/>
  <c r="AK23" i="27"/>
  <c r="AK24" i="27"/>
  <c r="AK25" i="27"/>
  <c r="AK26" i="27"/>
  <c r="AK27" i="27"/>
  <c r="AK28" i="27"/>
  <c r="AK29" i="27"/>
  <c r="AK30" i="27"/>
  <c r="AK31" i="27"/>
  <c r="AK32" i="27"/>
  <c r="AK33" i="27"/>
  <c r="AK34" i="27"/>
  <c r="AK35" i="27"/>
  <c r="AK36" i="27"/>
  <c r="AK37" i="27"/>
  <c r="AK38" i="27"/>
  <c r="AK39" i="27"/>
  <c r="AK40" i="27"/>
  <c r="AK41" i="27"/>
  <c r="AK42" i="27"/>
  <c r="AK43" i="27"/>
  <c r="AK44" i="27"/>
  <c r="AK45" i="27"/>
  <c r="AK46" i="27"/>
  <c r="AK47" i="27"/>
  <c r="AK48" i="27"/>
  <c r="AK49" i="27"/>
  <c r="AK50" i="27"/>
  <c r="AK51" i="27"/>
  <c r="AK52" i="27"/>
  <c r="AK53" i="27"/>
  <c r="AK54" i="27"/>
  <c r="AK55" i="27"/>
  <c r="AK56" i="27"/>
  <c r="AK57" i="27"/>
  <c r="AK58" i="27"/>
  <c r="AK59" i="27"/>
  <c r="AK60" i="27"/>
  <c r="AK61" i="27"/>
  <c r="AK62" i="27"/>
  <c r="AK63" i="27"/>
  <c r="AK64" i="27"/>
  <c r="AK65" i="27"/>
  <c r="AK66" i="27"/>
  <c r="AK67" i="27"/>
  <c r="AK68" i="27"/>
  <c r="AK69" i="27"/>
  <c r="AK70" i="27"/>
  <c r="AK71" i="27"/>
  <c r="AK72" i="27"/>
  <c r="AK73" i="27"/>
  <c r="AK74" i="27"/>
  <c r="AK75" i="27"/>
  <c r="AK76" i="27"/>
  <c r="AK77" i="27"/>
  <c r="AK78" i="27"/>
  <c r="AK79" i="27"/>
  <c r="AK80" i="27"/>
  <c r="AK81" i="27"/>
  <c r="AK82" i="27"/>
  <c r="AK83" i="27"/>
  <c r="AK84" i="27"/>
  <c r="AK85" i="27"/>
  <c r="AK86" i="27"/>
  <c r="AK87" i="27"/>
  <c r="AK88" i="27"/>
  <c r="AK89" i="27"/>
  <c r="AK90" i="27"/>
  <c r="AK91" i="27"/>
  <c r="AK92" i="27"/>
  <c r="AK93" i="27"/>
  <c r="AK94" i="27"/>
  <c r="AK95" i="27"/>
  <c r="AK96" i="27"/>
  <c r="AK97" i="27"/>
  <c r="AK98" i="27"/>
  <c r="AK99" i="27"/>
  <c r="AK100" i="27"/>
  <c r="AK101" i="27"/>
  <c r="AK102" i="27"/>
  <c r="AK103" i="27"/>
  <c r="AK104" i="27"/>
  <c r="AK105" i="27"/>
  <c r="AK106" i="27"/>
  <c r="AK107" i="27"/>
  <c r="AK108" i="27"/>
  <c r="AK109" i="27"/>
  <c r="AK110" i="27"/>
  <c r="AK111" i="27"/>
  <c r="AK112" i="27"/>
  <c r="AK113" i="27"/>
  <c r="AK114" i="27"/>
  <c r="AK115" i="27"/>
  <c r="AK116" i="27"/>
  <c r="AK117" i="27"/>
  <c r="AK118" i="27"/>
  <c r="AK119" i="27"/>
  <c r="AK120" i="27"/>
  <c r="AK121" i="27"/>
  <c r="AK122" i="27"/>
  <c r="AK123" i="27"/>
  <c r="AK124" i="27"/>
  <c r="AK125" i="27"/>
  <c r="AK126" i="27"/>
  <c r="AK127" i="27"/>
  <c r="AK128" i="27"/>
  <c r="AK129" i="27"/>
  <c r="AK130" i="27"/>
  <c r="AK131" i="27"/>
  <c r="AK132" i="27"/>
  <c r="AK133" i="27"/>
  <c r="AK134" i="27"/>
  <c r="AK135" i="27"/>
  <c r="AK136" i="27"/>
  <c r="AK137" i="27"/>
  <c r="AK138" i="27"/>
  <c r="AK139" i="27"/>
  <c r="AK140" i="27"/>
  <c r="AK141" i="27"/>
  <c r="AK142" i="27"/>
  <c r="AK143" i="27"/>
  <c r="AK144" i="27"/>
  <c r="AK145" i="27"/>
  <c r="AK146" i="27"/>
  <c r="AK147" i="27"/>
  <c r="AK148" i="27"/>
  <c r="AK149" i="27"/>
  <c r="AK150" i="27"/>
  <c r="AK151" i="27"/>
  <c r="AK152" i="27"/>
  <c r="AK153" i="27"/>
  <c r="AK154" i="27"/>
  <c r="AK155" i="27"/>
  <c r="AK156" i="27"/>
  <c r="AK157" i="27"/>
  <c r="AK158" i="27"/>
  <c r="AK159" i="27"/>
  <c r="AK160" i="27"/>
  <c r="AK161" i="27"/>
  <c r="AK162" i="27"/>
  <c r="AK163" i="27"/>
  <c r="AK164" i="27"/>
  <c r="AK165" i="27"/>
  <c r="AK166" i="27"/>
  <c r="AK167" i="27"/>
  <c r="AK168" i="27"/>
  <c r="AK169" i="27"/>
  <c r="AK170" i="27"/>
  <c r="AK171" i="27"/>
  <c r="AK172" i="27"/>
  <c r="AK173" i="27"/>
  <c r="AK174" i="27"/>
  <c r="AK175" i="27"/>
  <c r="AK176" i="27"/>
  <c r="AK177" i="27"/>
  <c r="AK178" i="27"/>
  <c r="AK179" i="27"/>
  <c r="AK180" i="27"/>
  <c r="AK181" i="27"/>
  <c r="AK182" i="27"/>
  <c r="AK183" i="27"/>
  <c r="AK184" i="27"/>
  <c r="AK185" i="27"/>
  <c r="AK186" i="27"/>
  <c r="AK187" i="27"/>
  <c r="AJ9" i="27"/>
  <c r="AJ10" i="27"/>
  <c r="AJ11" i="27"/>
  <c r="AJ12" i="27"/>
  <c r="AJ13" i="27"/>
  <c r="AJ14" i="27"/>
  <c r="AJ15" i="27"/>
  <c r="AJ16" i="27"/>
  <c r="AJ17" i="27"/>
  <c r="AJ18" i="27"/>
  <c r="AJ19" i="27"/>
  <c r="AJ20" i="27"/>
  <c r="AJ21" i="27"/>
  <c r="AJ22" i="27"/>
  <c r="AJ23" i="27"/>
  <c r="AJ24" i="27"/>
  <c r="AJ25" i="27"/>
  <c r="AJ26" i="27"/>
  <c r="AJ27" i="27"/>
  <c r="AJ28" i="27"/>
  <c r="AJ29" i="27"/>
  <c r="AJ30" i="27"/>
  <c r="AJ31" i="27"/>
  <c r="AJ32" i="27"/>
  <c r="AJ33" i="27"/>
  <c r="AJ34" i="27"/>
  <c r="AJ35" i="27"/>
  <c r="AJ36" i="27"/>
  <c r="AJ37" i="27"/>
  <c r="AJ38" i="27"/>
  <c r="AJ39" i="27"/>
  <c r="AJ40" i="27"/>
  <c r="AJ41" i="27"/>
  <c r="AJ42" i="27"/>
  <c r="AJ43" i="27"/>
  <c r="AJ44" i="27"/>
  <c r="AJ45" i="27"/>
  <c r="AJ46" i="27"/>
  <c r="AJ47" i="27"/>
  <c r="AJ48" i="27"/>
  <c r="AJ49" i="27"/>
  <c r="AJ50" i="27"/>
  <c r="AJ51" i="27"/>
  <c r="AJ52" i="27"/>
  <c r="AJ53" i="27"/>
  <c r="AJ54" i="27"/>
  <c r="AJ55" i="27"/>
  <c r="AJ56" i="27"/>
  <c r="AJ57" i="27"/>
  <c r="AJ58" i="27"/>
  <c r="AJ59" i="27"/>
  <c r="AJ60" i="27"/>
  <c r="AJ61" i="27"/>
  <c r="AJ62" i="27"/>
  <c r="AJ63" i="27"/>
  <c r="AJ64" i="27"/>
  <c r="AJ65" i="27"/>
  <c r="AJ66" i="27"/>
  <c r="AJ67" i="27"/>
  <c r="AJ68" i="27"/>
  <c r="AJ69" i="27"/>
  <c r="AJ70" i="27"/>
  <c r="AJ71" i="27"/>
  <c r="AJ72" i="27"/>
  <c r="AJ73" i="27"/>
  <c r="AJ74" i="27"/>
  <c r="AJ75" i="27"/>
  <c r="AJ76" i="27"/>
  <c r="AJ77" i="27"/>
  <c r="AJ78" i="27"/>
  <c r="AJ79" i="27"/>
  <c r="AJ80" i="27"/>
  <c r="AJ81" i="27"/>
  <c r="AJ82" i="27"/>
  <c r="AJ83" i="27"/>
  <c r="AJ84" i="27"/>
  <c r="AJ85" i="27"/>
  <c r="AJ86" i="27"/>
  <c r="AJ87" i="27"/>
  <c r="AJ88" i="27"/>
  <c r="AJ89" i="27"/>
  <c r="AJ90" i="27"/>
  <c r="AJ91" i="27"/>
  <c r="AJ92" i="27"/>
  <c r="AJ93" i="27"/>
  <c r="AJ94" i="27"/>
  <c r="AJ95" i="27"/>
  <c r="AJ96" i="27"/>
  <c r="AJ97" i="27"/>
  <c r="AJ98" i="27"/>
  <c r="AJ99" i="27"/>
  <c r="AJ100" i="27"/>
  <c r="AJ101" i="27"/>
  <c r="AJ102" i="27"/>
  <c r="AJ103" i="27"/>
  <c r="AJ104" i="27"/>
  <c r="AJ105" i="27"/>
  <c r="AJ106" i="27"/>
  <c r="AJ107" i="27"/>
  <c r="AJ108" i="27"/>
  <c r="AJ109" i="27"/>
  <c r="AJ110" i="27"/>
  <c r="AJ111" i="27"/>
  <c r="AJ112" i="27"/>
  <c r="AJ113" i="27"/>
  <c r="AJ114" i="27"/>
  <c r="AJ115" i="27"/>
  <c r="AJ116" i="27"/>
  <c r="AJ117" i="27"/>
  <c r="AJ118" i="27"/>
  <c r="AJ119" i="27"/>
  <c r="AJ120" i="27"/>
  <c r="AJ121" i="27"/>
  <c r="AJ122" i="27"/>
  <c r="AJ123" i="27"/>
  <c r="AJ124" i="27"/>
  <c r="AJ125" i="27"/>
  <c r="AJ126" i="27"/>
  <c r="AJ127" i="27"/>
  <c r="AJ128" i="27"/>
  <c r="AJ129" i="27"/>
  <c r="AJ130" i="27"/>
  <c r="AJ131" i="27"/>
  <c r="AJ132" i="27"/>
  <c r="AJ133" i="27"/>
  <c r="AJ134" i="27"/>
  <c r="AJ135" i="27"/>
  <c r="AJ136" i="27"/>
  <c r="AJ137" i="27"/>
  <c r="AJ138" i="27"/>
  <c r="AJ139" i="27"/>
  <c r="AJ140" i="27"/>
  <c r="AJ141" i="27"/>
  <c r="AJ142" i="27"/>
  <c r="AJ143" i="27"/>
  <c r="AJ144" i="27"/>
  <c r="AJ145" i="27"/>
  <c r="AJ146" i="27"/>
  <c r="AJ147" i="27"/>
  <c r="AJ148" i="27"/>
  <c r="AJ149" i="27"/>
  <c r="AJ150" i="27"/>
  <c r="AJ151" i="27"/>
  <c r="AJ152" i="27"/>
  <c r="AJ153" i="27"/>
  <c r="AJ154" i="27"/>
  <c r="AJ155" i="27"/>
  <c r="AJ156" i="27"/>
  <c r="AJ157" i="27"/>
  <c r="AJ158" i="27"/>
  <c r="AJ159" i="27"/>
  <c r="AJ160" i="27"/>
  <c r="AJ161" i="27"/>
  <c r="AJ162" i="27"/>
  <c r="AJ163" i="27"/>
  <c r="AJ164" i="27"/>
  <c r="AJ165" i="27"/>
  <c r="AJ166" i="27"/>
  <c r="AJ167" i="27"/>
  <c r="AJ168" i="27"/>
  <c r="AJ169" i="27"/>
  <c r="AJ170" i="27"/>
  <c r="AJ171" i="27"/>
  <c r="AJ172" i="27"/>
  <c r="AJ173" i="27"/>
  <c r="AJ174" i="27"/>
  <c r="AJ175" i="27"/>
  <c r="AJ176" i="27"/>
  <c r="AJ177" i="27"/>
  <c r="AJ178" i="27"/>
  <c r="AJ179" i="27"/>
  <c r="AJ180" i="27"/>
  <c r="AJ181" i="27"/>
  <c r="AJ182" i="27"/>
  <c r="AJ183" i="27"/>
  <c r="AJ184" i="27"/>
  <c r="AJ185" i="27"/>
  <c r="AJ186" i="27"/>
  <c r="AJ187" i="27"/>
  <c r="AI9" i="27"/>
  <c r="AI10" i="27"/>
  <c r="AI11" i="27"/>
  <c r="AI12" i="27"/>
  <c r="AI13" i="27"/>
  <c r="AI14" i="27"/>
  <c r="AI15" i="27"/>
  <c r="AI16" i="27"/>
  <c r="AI17" i="27"/>
  <c r="AI18" i="27"/>
  <c r="AI19" i="27"/>
  <c r="AI20" i="27"/>
  <c r="AI21" i="27"/>
  <c r="AI22" i="27"/>
  <c r="AI23" i="27"/>
  <c r="AI24" i="27"/>
  <c r="AI25" i="27"/>
  <c r="AI26" i="27"/>
  <c r="AI27" i="27"/>
  <c r="AI28" i="27"/>
  <c r="AI29" i="27"/>
  <c r="AI30" i="27"/>
  <c r="AI31" i="27"/>
  <c r="AI32" i="27"/>
  <c r="AI33" i="27"/>
  <c r="AI34" i="27"/>
  <c r="AI35" i="27"/>
  <c r="AI36" i="27"/>
  <c r="AI37" i="27"/>
  <c r="AI38" i="27"/>
  <c r="AI39" i="27"/>
  <c r="AI40" i="27"/>
  <c r="AI41" i="27"/>
  <c r="AI42" i="27"/>
  <c r="AI43" i="27"/>
  <c r="AI44" i="27"/>
  <c r="AI45" i="27"/>
  <c r="AI46" i="27"/>
  <c r="AI47" i="27"/>
  <c r="AI48" i="27"/>
  <c r="AI49" i="27"/>
  <c r="AI50" i="27"/>
  <c r="AI51" i="27"/>
  <c r="AI52" i="27"/>
  <c r="AI53" i="27"/>
  <c r="AI54" i="27"/>
  <c r="AI55" i="27"/>
  <c r="AI56" i="27"/>
  <c r="AI57" i="27"/>
  <c r="AI58" i="27"/>
  <c r="AI59" i="27"/>
  <c r="AI60" i="27"/>
  <c r="AI61" i="27"/>
  <c r="AI62" i="27"/>
  <c r="AI63" i="27"/>
  <c r="AI64" i="27"/>
  <c r="AI65" i="27"/>
  <c r="AI66" i="27"/>
  <c r="AI67" i="27"/>
  <c r="AI68" i="27"/>
  <c r="AI69" i="27"/>
  <c r="AI70" i="27"/>
  <c r="AI71" i="27"/>
  <c r="AI72" i="27"/>
  <c r="AI73" i="27"/>
  <c r="AI74" i="27"/>
  <c r="AI75" i="27"/>
  <c r="AI76" i="27"/>
  <c r="AI77" i="27"/>
  <c r="AI78" i="27"/>
  <c r="AI79" i="27"/>
  <c r="AI80" i="27"/>
  <c r="AI81" i="27"/>
  <c r="AI82" i="27"/>
  <c r="AI83" i="27"/>
  <c r="AI84" i="27"/>
  <c r="AI85" i="27"/>
  <c r="AI86" i="27"/>
  <c r="AI87" i="27"/>
  <c r="AI88" i="27"/>
  <c r="AI89" i="27"/>
  <c r="AI90" i="27"/>
  <c r="AI91" i="27"/>
  <c r="AI92" i="27"/>
  <c r="AI93" i="27"/>
  <c r="AI94" i="27"/>
  <c r="AI95" i="27"/>
  <c r="AI96" i="27"/>
  <c r="AI97" i="27"/>
  <c r="AI98" i="27"/>
  <c r="AI99" i="27"/>
  <c r="AI100" i="27"/>
  <c r="AI101" i="27"/>
  <c r="AI102" i="27"/>
  <c r="AI103" i="27"/>
  <c r="AI104" i="27"/>
  <c r="AI105" i="27"/>
  <c r="AI106" i="27"/>
  <c r="AI107" i="27"/>
  <c r="AI108" i="27"/>
  <c r="AI109" i="27"/>
  <c r="AI110" i="27"/>
  <c r="AI111" i="27"/>
  <c r="AI112" i="27"/>
  <c r="AI113" i="27"/>
  <c r="AI114" i="27"/>
  <c r="AI115" i="27"/>
  <c r="AI116" i="27"/>
  <c r="AI117" i="27"/>
  <c r="AI118" i="27"/>
  <c r="AI119" i="27"/>
  <c r="AI120" i="27"/>
  <c r="AI121" i="27"/>
  <c r="AI122" i="27"/>
  <c r="AI123" i="27"/>
  <c r="AI124" i="27"/>
  <c r="AI125" i="27"/>
  <c r="AI126" i="27"/>
  <c r="AI127" i="27"/>
  <c r="AI128" i="27"/>
  <c r="AI129" i="27"/>
  <c r="AI130" i="27"/>
  <c r="AI131" i="27"/>
  <c r="AI132" i="27"/>
  <c r="AI133" i="27"/>
  <c r="AI134" i="27"/>
  <c r="AI135" i="27"/>
  <c r="AI136" i="27"/>
  <c r="AI137" i="27"/>
  <c r="AI138" i="27"/>
  <c r="AI139" i="27"/>
  <c r="AI140" i="27"/>
  <c r="AI141" i="27"/>
  <c r="AI142" i="27"/>
  <c r="AI143" i="27"/>
  <c r="AI144" i="27"/>
  <c r="AI145" i="27"/>
  <c r="AI146" i="27"/>
  <c r="AI147" i="27"/>
  <c r="AI148" i="27"/>
  <c r="AI149" i="27"/>
  <c r="AI150" i="27"/>
  <c r="AI151" i="27"/>
  <c r="AI152" i="27"/>
  <c r="AI153" i="27"/>
  <c r="AI154" i="27"/>
  <c r="AI155" i="27"/>
  <c r="AI156" i="27"/>
  <c r="AI157" i="27"/>
  <c r="AI158" i="27"/>
  <c r="AI159" i="27"/>
  <c r="AI160" i="27"/>
  <c r="AI161" i="27"/>
  <c r="AI162" i="27"/>
  <c r="AI163" i="27"/>
  <c r="AI164" i="27"/>
  <c r="AI165" i="27"/>
  <c r="AI166" i="27"/>
  <c r="AI167" i="27"/>
  <c r="AI168" i="27"/>
  <c r="AI169" i="27"/>
  <c r="AI170" i="27"/>
  <c r="AI171" i="27"/>
  <c r="AI172" i="27"/>
  <c r="AI173" i="27"/>
  <c r="AI174" i="27"/>
  <c r="AI175" i="27"/>
  <c r="AI176" i="27"/>
  <c r="AI177" i="27"/>
  <c r="AI178" i="27"/>
  <c r="AI179" i="27"/>
  <c r="AI180" i="27"/>
  <c r="AI181" i="27"/>
  <c r="AI182" i="27"/>
  <c r="AI183" i="27"/>
  <c r="AI184" i="27"/>
  <c r="AI185" i="27"/>
  <c r="AI186" i="27"/>
  <c r="AI187" i="27"/>
  <c r="AH15" i="27"/>
  <c r="AE24" i="27"/>
  <c r="AH31" i="27"/>
  <c r="AB35" i="27"/>
  <c r="AE40" i="27"/>
  <c r="AB43" i="27"/>
  <c r="AH47" i="27"/>
  <c r="AB55" i="27"/>
  <c r="AB57" i="27"/>
  <c r="AB58" i="27"/>
  <c r="AB59" i="27"/>
  <c r="AB61" i="27"/>
  <c r="AB65" i="27"/>
  <c r="AB66" i="27"/>
  <c r="AB67" i="27"/>
  <c r="AE69" i="27"/>
  <c r="AB70" i="27"/>
  <c r="AB73" i="27"/>
  <c r="AB74" i="27"/>
  <c r="AB75" i="27"/>
  <c r="AB77" i="27"/>
  <c r="AE80" i="27"/>
  <c r="AB81" i="27"/>
  <c r="AF82" i="27"/>
  <c r="AB83" i="27"/>
  <c r="AB86" i="27"/>
  <c r="AB89" i="27"/>
  <c r="AB90" i="27"/>
  <c r="AB91" i="27"/>
  <c r="AB97" i="27"/>
  <c r="AB98" i="27"/>
  <c r="AB99" i="27"/>
  <c r="AE101" i="27"/>
  <c r="AB102" i="27"/>
  <c r="AB105" i="27"/>
  <c r="AB106" i="27"/>
  <c r="AE107" i="27"/>
  <c r="AF109" i="27"/>
  <c r="AE112" i="27"/>
  <c r="AB113" i="27"/>
  <c r="AB114" i="27"/>
  <c r="AB115" i="27"/>
  <c r="AB118" i="27"/>
  <c r="AB121" i="27"/>
  <c r="AB122" i="27"/>
  <c r="AB123" i="27"/>
  <c r="AB125" i="27"/>
  <c r="AB127" i="27"/>
  <c r="AB129" i="27"/>
  <c r="AB130" i="27"/>
  <c r="AB131" i="27"/>
  <c r="AE133" i="27"/>
  <c r="AB134" i="27"/>
  <c r="AF136" i="27"/>
  <c r="AB137" i="27"/>
  <c r="AB138" i="27"/>
  <c r="AB139" i="27"/>
  <c r="AB141" i="27"/>
  <c r="AB145" i="27"/>
  <c r="AB146" i="27"/>
  <c r="AF147" i="27"/>
  <c r="AB150" i="27"/>
  <c r="AB153" i="27"/>
  <c r="AB154" i="27"/>
  <c r="AB155" i="27"/>
  <c r="AB157" i="27"/>
  <c r="AF158" i="27"/>
  <c r="AF159" i="27"/>
  <c r="AB161" i="27"/>
  <c r="AB162" i="27"/>
  <c r="AB163" i="27"/>
  <c r="AF164" i="27"/>
  <c r="AE165" i="27"/>
  <c r="AB166" i="27"/>
  <c r="AB167" i="27"/>
  <c r="AB169" i="27"/>
  <c r="AG171" i="27"/>
  <c r="AB174" i="27"/>
  <c r="AB175" i="27"/>
  <c r="AB177" i="27"/>
  <c r="AB179" i="27"/>
  <c r="AB181" i="27"/>
  <c r="AB182" i="27"/>
  <c r="AH183" i="27"/>
  <c r="AB185" i="27"/>
  <c r="AB186" i="27"/>
  <c r="AB187"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145" i="27"/>
  <c r="Z146" i="27"/>
  <c r="Z147" i="27"/>
  <c r="Z148" i="27"/>
  <c r="Z149" i="27"/>
  <c r="Z150" i="27"/>
  <c r="Z151" i="27"/>
  <c r="Z152" i="27"/>
  <c r="Z153" i="27"/>
  <c r="Z154" i="27"/>
  <c r="Z155" i="27"/>
  <c r="Z156" i="27"/>
  <c r="Z157" i="27"/>
  <c r="Z158" i="27"/>
  <c r="Z159" i="27"/>
  <c r="Z160" i="27"/>
  <c r="Z161" i="27"/>
  <c r="Z162" i="27"/>
  <c r="Z163" i="27"/>
  <c r="Z164" i="27"/>
  <c r="Z165" i="27"/>
  <c r="Z166" i="27"/>
  <c r="Z167" i="27"/>
  <c r="Z168" i="27"/>
  <c r="Z169" i="27"/>
  <c r="Z170" i="27"/>
  <c r="Z171" i="27"/>
  <c r="Z172" i="27"/>
  <c r="Z173" i="27"/>
  <c r="Z174" i="27"/>
  <c r="Z175" i="27"/>
  <c r="Z176" i="27"/>
  <c r="Z177" i="27"/>
  <c r="Z178" i="27"/>
  <c r="Z179" i="27"/>
  <c r="Z180" i="27"/>
  <c r="Z181" i="27"/>
  <c r="Z182" i="27"/>
  <c r="Z183" i="27"/>
  <c r="Z184" i="27"/>
  <c r="Z185" i="27"/>
  <c r="Z186" i="27"/>
  <c r="Z18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 r="B164" i="27"/>
  <c r="B165" i="27"/>
  <c r="B166" i="27"/>
  <c r="B167" i="27"/>
  <c r="B168" i="27"/>
  <c r="B169" i="27"/>
  <c r="B170" i="27"/>
  <c r="B171" i="27"/>
  <c r="B172" i="27"/>
  <c r="B173" i="27"/>
  <c r="B174" i="27"/>
  <c r="B175" i="27"/>
  <c r="B176" i="27"/>
  <c r="B177" i="27"/>
  <c r="B178" i="27"/>
  <c r="B179" i="27"/>
  <c r="B180" i="27"/>
  <c r="B181" i="27"/>
  <c r="B182" i="27"/>
  <c r="B183" i="27"/>
  <c r="B184" i="27"/>
  <c r="B185" i="27"/>
  <c r="B186" i="27"/>
  <c r="B187" i="27"/>
  <c r="AE101" i="39"/>
  <c r="AD101" i="39"/>
  <c r="AB101" i="39"/>
  <c r="AA101" i="39"/>
  <c r="Z101" i="39"/>
  <c r="Y101" i="39"/>
  <c r="E101" i="39"/>
  <c r="A101" i="39"/>
  <c r="BG101" i="39" s="1"/>
  <c r="BH101" i="39" s="1"/>
  <c r="AE100" i="39"/>
  <c r="AD100" i="39"/>
  <c r="AB100" i="39"/>
  <c r="AA100" i="39"/>
  <c r="Z100" i="39"/>
  <c r="Y100" i="39"/>
  <c r="E100" i="39"/>
  <c r="A100" i="39"/>
  <c r="AE99" i="39"/>
  <c r="AD99" i="39"/>
  <c r="AB99" i="39"/>
  <c r="AA99" i="39"/>
  <c r="Z99" i="39"/>
  <c r="Y99" i="39"/>
  <c r="E99" i="39"/>
  <c r="A99" i="39"/>
  <c r="AT99" i="39" s="1"/>
  <c r="AE98" i="39"/>
  <c r="AD98" i="39"/>
  <c r="AB98" i="39"/>
  <c r="AA98" i="39"/>
  <c r="Z98" i="39"/>
  <c r="Y98" i="39"/>
  <c r="E98" i="39"/>
  <c r="A98" i="39"/>
  <c r="F98" i="39" s="1"/>
  <c r="AE97" i="39"/>
  <c r="AD97" i="39"/>
  <c r="AB97" i="39"/>
  <c r="AA97" i="39"/>
  <c r="Z97" i="39"/>
  <c r="Y97" i="39"/>
  <c r="E97" i="39"/>
  <c r="A97" i="39"/>
  <c r="AE96" i="39"/>
  <c r="AD96" i="39"/>
  <c r="AB96" i="39"/>
  <c r="AA96" i="39"/>
  <c r="Z96" i="39"/>
  <c r="Y96" i="39"/>
  <c r="E96" i="39"/>
  <c r="A96" i="39"/>
  <c r="BI96" i="39" s="1"/>
  <c r="AE95" i="39"/>
  <c r="AD95" i="39"/>
  <c r="AB95" i="39"/>
  <c r="AA95" i="39"/>
  <c r="Z95" i="39"/>
  <c r="Y95" i="39"/>
  <c r="E95" i="39"/>
  <c r="A95" i="39"/>
  <c r="F95" i="39" s="1"/>
  <c r="AE94" i="39"/>
  <c r="AD94" i="39"/>
  <c r="AB94" i="39"/>
  <c r="AA94" i="39"/>
  <c r="Z94" i="39"/>
  <c r="Y94" i="39"/>
  <c r="E94" i="39"/>
  <c r="A94" i="39"/>
  <c r="F94" i="39" s="1"/>
  <c r="AE93" i="39"/>
  <c r="AD93" i="39"/>
  <c r="AB93" i="39"/>
  <c r="AA93" i="39"/>
  <c r="Z93" i="39"/>
  <c r="Y93" i="39"/>
  <c r="E93" i="39"/>
  <c r="A93" i="39"/>
  <c r="AY93" i="39" s="1"/>
  <c r="AE92" i="39"/>
  <c r="AD92" i="39"/>
  <c r="AB92" i="39"/>
  <c r="AA92" i="39"/>
  <c r="Z92" i="39"/>
  <c r="Y92" i="39"/>
  <c r="E92" i="39"/>
  <c r="A92" i="39"/>
  <c r="F92" i="39" s="1"/>
  <c r="AE91" i="39"/>
  <c r="AD91" i="39"/>
  <c r="AB91" i="39"/>
  <c r="AA91" i="39"/>
  <c r="Z91" i="39"/>
  <c r="Y91" i="39"/>
  <c r="E91" i="39"/>
  <c r="A91" i="39"/>
  <c r="F91" i="39" s="1"/>
  <c r="AE90" i="39"/>
  <c r="AD90" i="39"/>
  <c r="AB90" i="39"/>
  <c r="AA90" i="39"/>
  <c r="Z90" i="39"/>
  <c r="Y90" i="39"/>
  <c r="E90" i="39"/>
  <c r="A90" i="39"/>
  <c r="AE89" i="39"/>
  <c r="AD89" i="39"/>
  <c r="AB89" i="39"/>
  <c r="AA89" i="39"/>
  <c r="Z89" i="39"/>
  <c r="Y89" i="39"/>
  <c r="E89" i="39"/>
  <c r="A89" i="39"/>
  <c r="AE88" i="39"/>
  <c r="AD88" i="39"/>
  <c r="AB88" i="39"/>
  <c r="AA88" i="39"/>
  <c r="Z88" i="39"/>
  <c r="Y88" i="39"/>
  <c r="E88" i="39"/>
  <c r="A88" i="39"/>
  <c r="F88" i="39" s="1"/>
  <c r="AE87" i="39"/>
  <c r="AD87" i="39"/>
  <c r="AB87" i="39"/>
  <c r="AA87" i="39"/>
  <c r="Z87" i="39"/>
  <c r="Y87" i="39"/>
  <c r="E87" i="39"/>
  <c r="A87" i="39"/>
  <c r="AE86" i="39"/>
  <c r="AD86" i="39"/>
  <c r="AB86" i="39"/>
  <c r="AA86" i="39"/>
  <c r="Z86" i="39"/>
  <c r="Y86" i="39"/>
  <c r="E86" i="39"/>
  <c r="A86" i="39"/>
  <c r="F86" i="39" s="1"/>
  <c r="AE85" i="39"/>
  <c r="AD85" i="39"/>
  <c r="AB85" i="39"/>
  <c r="AA85" i="39"/>
  <c r="Z85" i="39"/>
  <c r="Y85" i="39"/>
  <c r="E85" i="39"/>
  <c r="A85" i="39"/>
  <c r="F85" i="39" s="1"/>
  <c r="AE84" i="39"/>
  <c r="AD84" i="39"/>
  <c r="AB84" i="39"/>
  <c r="AA84" i="39"/>
  <c r="Z84" i="39"/>
  <c r="Y84" i="39"/>
  <c r="E84" i="39"/>
  <c r="A84" i="39"/>
  <c r="AE83" i="39"/>
  <c r="AD83" i="39"/>
  <c r="AB83" i="39"/>
  <c r="AA83" i="39"/>
  <c r="Z83" i="39"/>
  <c r="Y83" i="39"/>
  <c r="E83" i="39"/>
  <c r="A83" i="39"/>
  <c r="AE82" i="39"/>
  <c r="AD82" i="39"/>
  <c r="AB82" i="39"/>
  <c r="AA82" i="39"/>
  <c r="Z82" i="39"/>
  <c r="Y82" i="39"/>
  <c r="E82" i="39"/>
  <c r="A82" i="39"/>
  <c r="AE81" i="39"/>
  <c r="AD81" i="39"/>
  <c r="AB81" i="39"/>
  <c r="AA81" i="39"/>
  <c r="Z81" i="39"/>
  <c r="Y81" i="39"/>
  <c r="E81" i="39"/>
  <c r="A81" i="39"/>
  <c r="AE80" i="39"/>
  <c r="AD80" i="39"/>
  <c r="AB80" i="39"/>
  <c r="AA80" i="39"/>
  <c r="Z80" i="39"/>
  <c r="Y80" i="39"/>
  <c r="E80" i="39"/>
  <c r="A80" i="39"/>
  <c r="K80" i="39" s="1"/>
  <c r="AE79" i="39"/>
  <c r="AD79" i="39"/>
  <c r="AB79" i="39"/>
  <c r="AA79" i="39"/>
  <c r="Z79" i="39"/>
  <c r="Y79" i="39"/>
  <c r="E79" i="39"/>
  <c r="A79" i="39"/>
  <c r="AE78" i="39"/>
  <c r="AD78" i="39"/>
  <c r="AB78" i="39"/>
  <c r="AA78" i="39"/>
  <c r="Z78" i="39"/>
  <c r="Y78" i="39"/>
  <c r="E78" i="39"/>
  <c r="A78" i="39"/>
  <c r="AE77" i="39"/>
  <c r="AD77" i="39"/>
  <c r="AB77" i="39"/>
  <c r="AA77" i="39"/>
  <c r="Z77" i="39"/>
  <c r="Y77" i="39"/>
  <c r="E77" i="39"/>
  <c r="A77" i="39"/>
  <c r="F77" i="39" s="1"/>
  <c r="AE76" i="39"/>
  <c r="AD76" i="39"/>
  <c r="AB76" i="39"/>
  <c r="AA76" i="39"/>
  <c r="Z76" i="39"/>
  <c r="Y76" i="39"/>
  <c r="E76" i="39"/>
  <c r="A76" i="39"/>
  <c r="BF76" i="39" s="1"/>
  <c r="AE75" i="39"/>
  <c r="AD75" i="39"/>
  <c r="AB75" i="39"/>
  <c r="AA75" i="39"/>
  <c r="Z75" i="39"/>
  <c r="Y75" i="39"/>
  <c r="E75" i="39"/>
  <c r="A75" i="39"/>
  <c r="AQ75" i="39" s="1"/>
  <c r="AE74" i="39"/>
  <c r="AD74" i="39"/>
  <c r="AB74" i="39"/>
  <c r="AA74" i="39"/>
  <c r="Z74" i="39"/>
  <c r="Y74" i="39"/>
  <c r="E74" i="39"/>
  <c r="A74" i="39"/>
  <c r="F74" i="39" s="1"/>
  <c r="AE73" i="39"/>
  <c r="AD73" i="39"/>
  <c r="AB73" i="39"/>
  <c r="AA73" i="39"/>
  <c r="Z73" i="39"/>
  <c r="Y73" i="39"/>
  <c r="E73" i="39"/>
  <c r="A73" i="39"/>
  <c r="AW73" i="39" s="1"/>
  <c r="AE72" i="39"/>
  <c r="AD72" i="39"/>
  <c r="AB72" i="39"/>
  <c r="AA72" i="39"/>
  <c r="Z72" i="39"/>
  <c r="Y72" i="39"/>
  <c r="E72" i="39"/>
  <c r="A72" i="39"/>
  <c r="AE71" i="39"/>
  <c r="AD71" i="39"/>
  <c r="AB71" i="39"/>
  <c r="AA71" i="39"/>
  <c r="Z71" i="39"/>
  <c r="Y71" i="39"/>
  <c r="E71" i="39"/>
  <c r="A71" i="39"/>
  <c r="AE70" i="39"/>
  <c r="AD70" i="39"/>
  <c r="AB70" i="39"/>
  <c r="AA70" i="39"/>
  <c r="Z70" i="39"/>
  <c r="Y70" i="39"/>
  <c r="E70" i="39"/>
  <c r="A70" i="39"/>
  <c r="AN70" i="39" s="1"/>
  <c r="AE69" i="39"/>
  <c r="AD69" i="39"/>
  <c r="AB69" i="39"/>
  <c r="AA69" i="39"/>
  <c r="Z69" i="39"/>
  <c r="Y69" i="39"/>
  <c r="E69" i="39"/>
  <c r="A69" i="39"/>
  <c r="F69" i="39" s="1"/>
  <c r="AE68" i="39"/>
  <c r="AD68" i="39"/>
  <c r="AB68" i="39"/>
  <c r="AA68" i="39"/>
  <c r="Z68" i="39"/>
  <c r="Y68" i="39"/>
  <c r="E68" i="39"/>
  <c r="A68" i="39"/>
  <c r="AE67" i="39"/>
  <c r="AD67" i="39"/>
  <c r="AB67" i="39"/>
  <c r="AA67" i="39"/>
  <c r="Z67" i="39"/>
  <c r="Y67" i="39"/>
  <c r="E67" i="39"/>
  <c r="A67" i="39"/>
  <c r="AE66" i="39"/>
  <c r="AD66" i="39"/>
  <c r="AB66" i="39"/>
  <c r="AA66" i="39"/>
  <c r="Z66" i="39"/>
  <c r="Y66" i="39"/>
  <c r="E66" i="39"/>
  <c r="A66" i="39"/>
  <c r="AE65" i="39"/>
  <c r="AD65" i="39"/>
  <c r="AB65" i="39"/>
  <c r="AA65" i="39"/>
  <c r="Z65" i="39"/>
  <c r="Y65" i="39"/>
  <c r="E65" i="39"/>
  <c r="A65" i="39"/>
  <c r="AF65" i="39" s="1"/>
  <c r="AE64" i="39"/>
  <c r="AD64" i="39"/>
  <c r="AB64" i="39"/>
  <c r="AA64" i="39"/>
  <c r="Z64" i="39"/>
  <c r="Y64" i="39"/>
  <c r="E64" i="39"/>
  <c r="A64" i="39"/>
  <c r="AE63" i="39"/>
  <c r="AD63" i="39"/>
  <c r="AB63" i="39"/>
  <c r="AA63" i="39"/>
  <c r="Z63" i="39"/>
  <c r="Y63" i="39"/>
  <c r="E63" i="39"/>
  <c r="A63" i="39"/>
  <c r="BD63" i="39" s="1"/>
  <c r="AE62" i="39"/>
  <c r="AD62" i="39"/>
  <c r="AB62" i="39"/>
  <c r="AA62" i="39"/>
  <c r="Z62" i="39"/>
  <c r="Y62" i="39"/>
  <c r="E62" i="39"/>
  <c r="A62" i="39"/>
  <c r="F62" i="39" s="1"/>
  <c r="AE61" i="39"/>
  <c r="AD61" i="39"/>
  <c r="AB61" i="39"/>
  <c r="AA61" i="39"/>
  <c r="Z61" i="39"/>
  <c r="Y61" i="39"/>
  <c r="E61" i="39"/>
  <c r="A61" i="39"/>
  <c r="K61" i="39" s="1"/>
  <c r="AE60" i="39"/>
  <c r="AD60" i="39"/>
  <c r="AB60" i="39"/>
  <c r="AA60" i="39"/>
  <c r="Z60" i="39"/>
  <c r="Y60" i="39"/>
  <c r="E60" i="39"/>
  <c r="A60" i="39"/>
  <c r="AE59" i="39"/>
  <c r="AD59" i="39"/>
  <c r="AB59" i="39"/>
  <c r="AA59" i="39"/>
  <c r="Z59" i="39"/>
  <c r="Y59" i="39"/>
  <c r="E59" i="39"/>
  <c r="A59" i="39"/>
  <c r="AE58" i="39"/>
  <c r="AD58" i="39"/>
  <c r="AB58" i="39"/>
  <c r="AA58" i="39"/>
  <c r="Z58" i="39"/>
  <c r="Y58" i="39"/>
  <c r="E58" i="39"/>
  <c r="A58" i="39"/>
  <c r="AE57" i="39"/>
  <c r="AD57" i="39"/>
  <c r="AB57" i="39"/>
  <c r="AA57" i="39"/>
  <c r="Z57" i="39"/>
  <c r="Y57" i="39"/>
  <c r="E57" i="39"/>
  <c r="A57" i="39"/>
  <c r="AY57" i="39" s="1"/>
  <c r="AE56" i="39"/>
  <c r="AD56" i="39"/>
  <c r="AB56" i="39"/>
  <c r="AA56" i="39"/>
  <c r="Z56" i="39"/>
  <c r="Y56" i="39"/>
  <c r="E56" i="39"/>
  <c r="A56" i="39"/>
  <c r="AE55" i="39"/>
  <c r="AD55" i="39"/>
  <c r="AB55" i="39"/>
  <c r="AA55" i="39"/>
  <c r="Z55" i="39"/>
  <c r="Y55" i="39"/>
  <c r="E55" i="39"/>
  <c r="A55" i="39"/>
  <c r="AE54" i="39"/>
  <c r="AD54" i="39"/>
  <c r="AB54" i="39"/>
  <c r="AA54" i="39"/>
  <c r="Z54" i="39"/>
  <c r="Y54" i="39"/>
  <c r="E54" i="39"/>
  <c r="A54" i="39"/>
  <c r="AE53" i="39"/>
  <c r="AD53" i="39"/>
  <c r="AB53" i="39"/>
  <c r="AA53" i="39"/>
  <c r="Z53" i="39"/>
  <c r="Y53" i="39"/>
  <c r="E53" i="39"/>
  <c r="A53" i="39"/>
  <c r="AE52" i="39"/>
  <c r="AD52" i="39"/>
  <c r="AB52" i="39"/>
  <c r="AA52" i="39"/>
  <c r="Z52" i="39"/>
  <c r="Y52" i="39"/>
  <c r="E52" i="39"/>
  <c r="A52" i="39"/>
  <c r="AE51" i="39"/>
  <c r="AD51" i="39"/>
  <c r="AB51" i="39"/>
  <c r="AA51" i="39"/>
  <c r="Z51" i="39"/>
  <c r="Y51" i="39"/>
  <c r="E51" i="39"/>
  <c r="A51" i="39"/>
  <c r="O51" i="39" s="1"/>
  <c r="AE50" i="39"/>
  <c r="AD50" i="39"/>
  <c r="AB50" i="39"/>
  <c r="AA50" i="39"/>
  <c r="Z50" i="39"/>
  <c r="Y50" i="39"/>
  <c r="E50" i="39"/>
  <c r="A50" i="39"/>
  <c r="AE49" i="39"/>
  <c r="AD49" i="39"/>
  <c r="AB49" i="39"/>
  <c r="AA49" i="39"/>
  <c r="Z49" i="39"/>
  <c r="Y49" i="39"/>
  <c r="E49" i="39"/>
  <c r="A49" i="39"/>
  <c r="AE48" i="39"/>
  <c r="AD48" i="39"/>
  <c r="AB48" i="39"/>
  <c r="AA48" i="39"/>
  <c r="Z48" i="39"/>
  <c r="Y48" i="39"/>
  <c r="E48" i="39"/>
  <c r="A48" i="39"/>
  <c r="AE47" i="39"/>
  <c r="AD47" i="39"/>
  <c r="AB47" i="39"/>
  <c r="AA47" i="39"/>
  <c r="Z47" i="39"/>
  <c r="Y47" i="39"/>
  <c r="E47" i="39"/>
  <c r="A47" i="39"/>
  <c r="AE46" i="39"/>
  <c r="AD46" i="39"/>
  <c r="AB46" i="39"/>
  <c r="AA46" i="39"/>
  <c r="Z46" i="39"/>
  <c r="Y46" i="39"/>
  <c r="E46" i="39"/>
  <c r="A46" i="39"/>
  <c r="BG46" i="39" s="1"/>
  <c r="BH46" i="39" s="1"/>
  <c r="AE45" i="39"/>
  <c r="AD45" i="39"/>
  <c r="AB45" i="39"/>
  <c r="AA45" i="39"/>
  <c r="Z45" i="39"/>
  <c r="Y45" i="39"/>
  <c r="E45" i="39"/>
  <c r="A45" i="39"/>
  <c r="AE44" i="39"/>
  <c r="AD44" i="39"/>
  <c r="AB44" i="39"/>
  <c r="AA44" i="39"/>
  <c r="Z44" i="39"/>
  <c r="Y44" i="39"/>
  <c r="E44" i="39"/>
  <c r="A44" i="39"/>
  <c r="BG44" i="39" s="1"/>
  <c r="BH44" i="39" s="1"/>
  <c r="AE43" i="39"/>
  <c r="AD43" i="39"/>
  <c r="AB43" i="39"/>
  <c r="AA43" i="39"/>
  <c r="Z43" i="39"/>
  <c r="Y43" i="39"/>
  <c r="E43" i="39"/>
  <c r="A43" i="39"/>
  <c r="M43" i="39" s="1"/>
  <c r="AE42" i="39"/>
  <c r="AD42" i="39"/>
  <c r="AB42" i="39"/>
  <c r="AA42" i="39"/>
  <c r="Z42" i="39"/>
  <c r="Y42" i="39"/>
  <c r="E42" i="39"/>
  <c r="A42" i="39"/>
  <c r="AE41" i="39"/>
  <c r="AD41" i="39"/>
  <c r="AB41" i="39"/>
  <c r="AA41" i="39"/>
  <c r="Z41" i="39"/>
  <c r="Y41" i="39"/>
  <c r="E41" i="39"/>
  <c r="A41" i="39"/>
  <c r="AE40" i="39"/>
  <c r="AD40" i="39"/>
  <c r="AB40" i="39"/>
  <c r="AA40" i="39"/>
  <c r="Z40" i="39"/>
  <c r="Y40" i="39"/>
  <c r="E40" i="39"/>
  <c r="A40" i="39"/>
  <c r="AY40" i="39" s="1"/>
  <c r="AE39" i="39"/>
  <c r="AD39" i="39"/>
  <c r="AB39" i="39"/>
  <c r="AA39" i="39"/>
  <c r="Z39" i="39"/>
  <c r="Y39" i="39"/>
  <c r="E39" i="39"/>
  <c r="A39" i="39"/>
  <c r="AE38" i="39"/>
  <c r="AD38" i="39"/>
  <c r="AB38" i="39"/>
  <c r="AA38" i="39"/>
  <c r="Z38" i="39"/>
  <c r="Y38" i="39"/>
  <c r="E38" i="39"/>
  <c r="A38" i="39"/>
  <c r="F38" i="39" s="1"/>
  <c r="AE37" i="39"/>
  <c r="AD37" i="39"/>
  <c r="AB37" i="39"/>
  <c r="AA37" i="39"/>
  <c r="Z37" i="39"/>
  <c r="Y37" i="39"/>
  <c r="E37" i="39"/>
  <c r="A37" i="39"/>
  <c r="AE36" i="39"/>
  <c r="AD36" i="39"/>
  <c r="AB36" i="39"/>
  <c r="AA36" i="39"/>
  <c r="Z36" i="39"/>
  <c r="Y36" i="39"/>
  <c r="E36" i="39"/>
  <c r="A36" i="39"/>
  <c r="AE35" i="39"/>
  <c r="AD35" i="39"/>
  <c r="AB35" i="39"/>
  <c r="AA35" i="39"/>
  <c r="Z35" i="39"/>
  <c r="Y35" i="39"/>
  <c r="E35" i="39"/>
  <c r="A35" i="39"/>
  <c r="AE34" i="39"/>
  <c r="AD34" i="39"/>
  <c r="AB34" i="39"/>
  <c r="AA34" i="39"/>
  <c r="Z34" i="39"/>
  <c r="Y34" i="39"/>
  <c r="E34" i="39"/>
  <c r="A34" i="39"/>
  <c r="AE33" i="39"/>
  <c r="AD33" i="39"/>
  <c r="AB33" i="39"/>
  <c r="AA33" i="39"/>
  <c r="Z33" i="39"/>
  <c r="Y33" i="39"/>
  <c r="E33" i="39"/>
  <c r="A33" i="39"/>
  <c r="AE32" i="39"/>
  <c r="AD32" i="39"/>
  <c r="AB32" i="39"/>
  <c r="AA32" i="39"/>
  <c r="Z32" i="39"/>
  <c r="Y32" i="39"/>
  <c r="E32" i="39"/>
  <c r="A32" i="39"/>
  <c r="AE31" i="39"/>
  <c r="AD31" i="39"/>
  <c r="AB31" i="39"/>
  <c r="AA31" i="39"/>
  <c r="Z31" i="39"/>
  <c r="Y31" i="39"/>
  <c r="E31" i="39"/>
  <c r="A31" i="39"/>
  <c r="AC31" i="39" s="1"/>
  <c r="AE30" i="39"/>
  <c r="AD30" i="39"/>
  <c r="AB30" i="39"/>
  <c r="AA30" i="39"/>
  <c r="Z30" i="39"/>
  <c r="Y30" i="39"/>
  <c r="E30" i="39"/>
  <c r="A30" i="39"/>
  <c r="AE29" i="39"/>
  <c r="AD29" i="39"/>
  <c r="AB29" i="39"/>
  <c r="AA29" i="39"/>
  <c r="Z29" i="39"/>
  <c r="Y29" i="39"/>
  <c r="E29" i="39"/>
  <c r="A29" i="39"/>
  <c r="AR29" i="39" s="1"/>
  <c r="AE28" i="39"/>
  <c r="AD28" i="39"/>
  <c r="AB28" i="39"/>
  <c r="AA28" i="39"/>
  <c r="Z28" i="39"/>
  <c r="Y28" i="39"/>
  <c r="E28" i="39"/>
  <c r="A28" i="39"/>
  <c r="N28" i="39" s="1"/>
  <c r="AE27" i="39"/>
  <c r="AD27" i="39"/>
  <c r="AB27" i="39"/>
  <c r="AA27" i="39"/>
  <c r="Z27" i="39"/>
  <c r="Y27" i="39"/>
  <c r="E27" i="39"/>
  <c r="A27" i="39"/>
  <c r="AE26" i="39"/>
  <c r="AD26" i="39"/>
  <c r="AB26" i="39"/>
  <c r="AA26" i="39"/>
  <c r="Z26" i="39"/>
  <c r="Y26" i="39"/>
  <c r="E26" i="39"/>
  <c r="A26" i="39"/>
  <c r="AE25" i="39"/>
  <c r="AD25" i="39"/>
  <c r="AB25" i="39"/>
  <c r="AA25" i="39"/>
  <c r="Z25" i="39"/>
  <c r="Y25" i="39"/>
  <c r="E25" i="39"/>
  <c r="A25" i="39"/>
  <c r="AE24" i="39"/>
  <c r="AD24" i="39"/>
  <c r="AB24" i="39"/>
  <c r="AA24" i="39"/>
  <c r="Z24" i="39"/>
  <c r="Y24" i="39"/>
  <c r="E24" i="39"/>
  <c r="A24" i="39"/>
  <c r="S24" i="39" s="1"/>
  <c r="AE23" i="39"/>
  <c r="AD23" i="39"/>
  <c r="AB23" i="39"/>
  <c r="AA23" i="39"/>
  <c r="Z23" i="39"/>
  <c r="Y23" i="39"/>
  <c r="E23" i="39"/>
  <c r="A23" i="39"/>
  <c r="AE22" i="39"/>
  <c r="AD22" i="39"/>
  <c r="AB22" i="39"/>
  <c r="AA22" i="39"/>
  <c r="Z22" i="39"/>
  <c r="Y22" i="39"/>
  <c r="E22" i="39"/>
  <c r="A22" i="39"/>
  <c r="AE21" i="39"/>
  <c r="AD21" i="39"/>
  <c r="AB21" i="39"/>
  <c r="AA21" i="39"/>
  <c r="Z21" i="39"/>
  <c r="Y21" i="39"/>
  <c r="E21" i="39"/>
  <c r="A21" i="39"/>
  <c r="AE20" i="39"/>
  <c r="AD20" i="39"/>
  <c r="AB20" i="39"/>
  <c r="AA20" i="39"/>
  <c r="Z20" i="39"/>
  <c r="Y20" i="39"/>
  <c r="E20" i="39"/>
  <c r="A20" i="39"/>
  <c r="AE19" i="39"/>
  <c r="AD19" i="39"/>
  <c r="AB19" i="39"/>
  <c r="AA19" i="39"/>
  <c r="Z19" i="39"/>
  <c r="Y19" i="39"/>
  <c r="E19" i="39"/>
  <c r="A19" i="39"/>
  <c r="AE18" i="39"/>
  <c r="AD18" i="39"/>
  <c r="AB18" i="39"/>
  <c r="AA18" i="39"/>
  <c r="Z18" i="39"/>
  <c r="Y18" i="39"/>
  <c r="E18" i="39"/>
  <c r="A18" i="39"/>
  <c r="AE17" i="39"/>
  <c r="AD17" i="39"/>
  <c r="AB17" i="39"/>
  <c r="AA17" i="39"/>
  <c r="Z17" i="39"/>
  <c r="Y17" i="39"/>
  <c r="E17" i="39"/>
  <c r="A17" i="39"/>
  <c r="AQ17" i="39" s="1"/>
  <c r="AE16" i="39"/>
  <c r="AD16" i="39"/>
  <c r="AB16" i="39"/>
  <c r="AA16" i="39"/>
  <c r="Z16" i="39"/>
  <c r="Y16" i="39"/>
  <c r="E16" i="39"/>
  <c r="A16" i="39"/>
  <c r="F16" i="39" s="1"/>
  <c r="AE15" i="39"/>
  <c r="AD15" i="39"/>
  <c r="AB15" i="39"/>
  <c r="AA15" i="39"/>
  <c r="Z15" i="39"/>
  <c r="Y15" i="39"/>
  <c r="E15" i="39"/>
  <c r="A15" i="39"/>
  <c r="AE14" i="39"/>
  <c r="AD14" i="39"/>
  <c r="AB14" i="39"/>
  <c r="AA14" i="39"/>
  <c r="Z14" i="39"/>
  <c r="Y14" i="39"/>
  <c r="E14" i="39"/>
  <c r="A14" i="39"/>
  <c r="AE13" i="39"/>
  <c r="AD13" i="39"/>
  <c r="AB13" i="39"/>
  <c r="AA13" i="39"/>
  <c r="Z13" i="39"/>
  <c r="Y13" i="39"/>
  <c r="E13" i="39"/>
  <c r="A13" i="39"/>
  <c r="AE12" i="39"/>
  <c r="AD12" i="39"/>
  <c r="AB12" i="39"/>
  <c r="AA12" i="39"/>
  <c r="Z12" i="39"/>
  <c r="Y12" i="39"/>
  <c r="E12" i="39"/>
  <c r="A12" i="39"/>
  <c r="AE11" i="39"/>
  <c r="AD11" i="39"/>
  <c r="AB11" i="39"/>
  <c r="AA11" i="39"/>
  <c r="Z11" i="39"/>
  <c r="Y11" i="39"/>
  <c r="E11" i="39"/>
  <c r="A11" i="39"/>
  <c r="AU11" i="39" s="1"/>
  <c r="AE10" i="39"/>
  <c r="AD10" i="39"/>
  <c r="AB10" i="39"/>
  <c r="AA10" i="39"/>
  <c r="Z10" i="39"/>
  <c r="Y10" i="39"/>
  <c r="E10" i="39"/>
  <c r="A10" i="39"/>
  <c r="AE9" i="39"/>
  <c r="AD9" i="39"/>
  <c r="AB9" i="39"/>
  <c r="AA9" i="39"/>
  <c r="Z9" i="39"/>
  <c r="Y9" i="39"/>
  <c r="E9" i="39"/>
  <c r="A9" i="39"/>
  <c r="X9" i="39" s="1"/>
  <c r="AE8" i="39"/>
  <c r="AD8" i="39"/>
  <c r="AB8" i="39"/>
  <c r="AA8" i="39"/>
  <c r="Z8" i="39"/>
  <c r="Y8" i="39"/>
  <c r="E8" i="39"/>
  <c r="A8" i="39"/>
  <c r="AE7" i="39"/>
  <c r="AD7" i="39"/>
  <c r="AB7" i="39"/>
  <c r="AA7" i="39"/>
  <c r="Z7" i="39"/>
  <c r="Y7" i="39"/>
  <c r="E7" i="39"/>
  <c r="A7" i="39"/>
  <c r="AE6" i="39"/>
  <c r="AD6" i="39"/>
  <c r="AB6" i="39"/>
  <c r="AA6" i="39"/>
  <c r="Z6" i="39"/>
  <c r="Y6" i="39"/>
  <c r="E6" i="39"/>
  <c r="A6" i="39"/>
  <c r="F6" i="39" s="1"/>
  <c r="AE5" i="39"/>
  <c r="AD5" i="39"/>
  <c r="AB5" i="39"/>
  <c r="AA5" i="39"/>
  <c r="Z5" i="39"/>
  <c r="Y5" i="39"/>
  <c r="E5" i="39"/>
  <c r="A5" i="39"/>
  <c r="F5" i="39" s="1"/>
  <c r="AE4" i="39"/>
  <c r="AD4" i="39"/>
  <c r="AB4" i="39"/>
  <c r="AA4" i="39"/>
  <c r="Z4" i="39"/>
  <c r="Y4" i="39"/>
  <c r="E4" i="39"/>
  <c r="A4" i="39"/>
  <c r="AE3" i="39"/>
  <c r="AD3" i="39"/>
  <c r="AB3" i="39"/>
  <c r="AA3" i="39"/>
  <c r="Z3" i="39"/>
  <c r="Y3" i="39"/>
  <c r="E3" i="39"/>
  <c r="A3" i="39"/>
  <c r="F3" i="39" s="1"/>
  <c r="AE48" i="27" l="1"/>
  <c r="AE32" i="27"/>
  <c r="AE16" i="27"/>
  <c r="AE186" i="27"/>
  <c r="AE51" i="27"/>
  <c r="AE39" i="27"/>
  <c r="AE27" i="27"/>
  <c r="AE19" i="27"/>
  <c r="AB183" i="27"/>
  <c r="AB135" i="27"/>
  <c r="AB103" i="27"/>
  <c r="AB31" i="27"/>
  <c r="AB23" i="27"/>
  <c r="AB15" i="27"/>
  <c r="AF51" i="27"/>
  <c r="AG51" i="27"/>
  <c r="AH51" i="27"/>
  <c r="AB178" i="27"/>
  <c r="AE178" i="27"/>
  <c r="AB170" i="27"/>
  <c r="AE170" i="27"/>
  <c r="AF142" i="27"/>
  <c r="AB126" i="27"/>
  <c r="AB110" i="27"/>
  <c r="AB94" i="27"/>
  <c r="AB78" i="27"/>
  <c r="AB62" i="27"/>
  <c r="AE54" i="27"/>
  <c r="AH54" i="27"/>
  <c r="AG54" i="27"/>
  <c r="AF54" i="27"/>
  <c r="AE50" i="27"/>
  <c r="AH50" i="27"/>
  <c r="AG50" i="27"/>
  <c r="AF50" i="27"/>
  <c r="AE46" i="27"/>
  <c r="AH46" i="27"/>
  <c r="AG46" i="27"/>
  <c r="AF46" i="27"/>
  <c r="AE42" i="27"/>
  <c r="AH42" i="27"/>
  <c r="AG42" i="27"/>
  <c r="AF42" i="27"/>
  <c r="AE38" i="27"/>
  <c r="AH38" i="27"/>
  <c r="AG38" i="27"/>
  <c r="AF38" i="27"/>
  <c r="AE34" i="27"/>
  <c r="AH34" i="27"/>
  <c r="AG34" i="27"/>
  <c r="AF34" i="27"/>
  <c r="AE30" i="27"/>
  <c r="AH30" i="27"/>
  <c r="AG30" i="27"/>
  <c r="AF30" i="27"/>
  <c r="AE26" i="27"/>
  <c r="AH26" i="27"/>
  <c r="AG26" i="27"/>
  <c r="AF26" i="27"/>
  <c r="AE22" i="27"/>
  <c r="AH22" i="27"/>
  <c r="AG22" i="27"/>
  <c r="AF22" i="27"/>
  <c r="AE18" i="27"/>
  <c r="AH18" i="27"/>
  <c r="AG18" i="27"/>
  <c r="AF18" i="27"/>
  <c r="AE14" i="27"/>
  <c r="AH14" i="27"/>
  <c r="AG14" i="27"/>
  <c r="AF14" i="27"/>
  <c r="AH10" i="27"/>
  <c r="AG10" i="27"/>
  <c r="AB147" i="27"/>
  <c r="AB54" i="27"/>
  <c r="AB50" i="27"/>
  <c r="AB46" i="27"/>
  <c r="AB42" i="27"/>
  <c r="AB38" i="27"/>
  <c r="AB34" i="27"/>
  <c r="AB30" i="27"/>
  <c r="AB26" i="27"/>
  <c r="AB22" i="27"/>
  <c r="AB18" i="27"/>
  <c r="AB14" i="27"/>
  <c r="AB10" i="27"/>
  <c r="AE139" i="27"/>
  <c r="AE44" i="27"/>
  <c r="AE28" i="27"/>
  <c r="AF47" i="27"/>
  <c r="AF31" i="27"/>
  <c r="AF15" i="27"/>
  <c r="AG47" i="27"/>
  <c r="AG31" i="27"/>
  <c r="AG15" i="27"/>
  <c r="AE55" i="27"/>
  <c r="AE43" i="27"/>
  <c r="AE31" i="27"/>
  <c r="AB151" i="27"/>
  <c r="AB87" i="27"/>
  <c r="AB51" i="27"/>
  <c r="AB19" i="27"/>
  <c r="AF19" i="27"/>
  <c r="AG19" i="27"/>
  <c r="AH19" i="27"/>
  <c r="AB173" i="27"/>
  <c r="AG149" i="27"/>
  <c r="AE149" i="27"/>
  <c r="AB117" i="27"/>
  <c r="AE117" i="27"/>
  <c r="AB93" i="27"/>
  <c r="AF93" i="27"/>
  <c r="AB85" i="27"/>
  <c r="AE85" i="27"/>
  <c r="AE53" i="27"/>
  <c r="AH53" i="27"/>
  <c r="AG53" i="27"/>
  <c r="AF53" i="27"/>
  <c r="AE49" i="27"/>
  <c r="AH49" i="27"/>
  <c r="AG49" i="27"/>
  <c r="AF49" i="27"/>
  <c r="AE45" i="27"/>
  <c r="AH45" i="27"/>
  <c r="AG45" i="27"/>
  <c r="AF45" i="27"/>
  <c r="AE41" i="27"/>
  <c r="AH41" i="27"/>
  <c r="AG41" i="27"/>
  <c r="AF41" i="27"/>
  <c r="AE37" i="27"/>
  <c r="AH37" i="27"/>
  <c r="AG37" i="27"/>
  <c r="AF37" i="27"/>
  <c r="AE33" i="27"/>
  <c r="AH33" i="27"/>
  <c r="AG33" i="27"/>
  <c r="AF33" i="27"/>
  <c r="AE29" i="27"/>
  <c r="AH29" i="27"/>
  <c r="AG29" i="27"/>
  <c r="AF29" i="27"/>
  <c r="AE25" i="27"/>
  <c r="AH25" i="27"/>
  <c r="AG25" i="27"/>
  <c r="AF25" i="27"/>
  <c r="AE21" i="27"/>
  <c r="AH21" i="27"/>
  <c r="AG21" i="27"/>
  <c r="AF21" i="27"/>
  <c r="AE17" i="27"/>
  <c r="AH17" i="27"/>
  <c r="AG17" i="27"/>
  <c r="AF17" i="27"/>
  <c r="AH13" i="27"/>
  <c r="AG13" i="27"/>
  <c r="AH9" i="27"/>
  <c r="AG9" i="27"/>
  <c r="AB159" i="27"/>
  <c r="AB143" i="27"/>
  <c r="AB111" i="27"/>
  <c r="AB95" i="27"/>
  <c r="AB79" i="27"/>
  <c r="AB63" i="27"/>
  <c r="AB53" i="27"/>
  <c r="AB49" i="27"/>
  <c r="AB45" i="27"/>
  <c r="AB41" i="27"/>
  <c r="AB37" i="27"/>
  <c r="AB33" i="27"/>
  <c r="AB29" i="27"/>
  <c r="AB25" i="27"/>
  <c r="AB21" i="27"/>
  <c r="AB17" i="27"/>
  <c r="AB13" i="27"/>
  <c r="AB9" i="27"/>
  <c r="AE75" i="27"/>
  <c r="AF170" i="27"/>
  <c r="AF43" i="27"/>
  <c r="AF27" i="27"/>
  <c r="AG43" i="27"/>
  <c r="AG27" i="27"/>
  <c r="AG11" i="27"/>
  <c r="AH43" i="27"/>
  <c r="AH27" i="27"/>
  <c r="AH11" i="27"/>
  <c r="AE47" i="27"/>
  <c r="AE35" i="27"/>
  <c r="AE23" i="27"/>
  <c r="AE15" i="27"/>
  <c r="AB119" i="27"/>
  <c r="AB71" i="27"/>
  <c r="AB47" i="27"/>
  <c r="AB39" i="27"/>
  <c r="AB27" i="27"/>
  <c r="AB11" i="27"/>
  <c r="AF35" i="27"/>
  <c r="AG35" i="27"/>
  <c r="AH35" i="27"/>
  <c r="AH52" i="27"/>
  <c r="AG52" i="27"/>
  <c r="AF52" i="27"/>
  <c r="AH48" i="27"/>
  <c r="AG48" i="27"/>
  <c r="AF48" i="27"/>
  <c r="AH44" i="27"/>
  <c r="AG44" i="27"/>
  <c r="AF44" i="27"/>
  <c r="AH40" i="27"/>
  <c r="AG40" i="27"/>
  <c r="AF40" i="27"/>
  <c r="AH36" i="27"/>
  <c r="AG36" i="27"/>
  <c r="AF36" i="27"/>
  <c r="AH32" i="27"/>
  <c r="AG32" i="27"/>
  <c r="AF32" i="27"/>
  <c r="AH28" i="27"/>
  <c r="AG28" i="27"/>
  <c r="AF28" i="27"/>
  <c r="AH24" i="27"/>
  <c r="AG24" i="27"/>
  <c r="AF24" i="27"/>
  <c r="AH20" i="27"/>
  <c r="AG20" i="27"/>
  <c r="AF20" i="27"/>
  <c r="AH16" i="27"/>
  <c r="AG16" i="27"/>
  <c r="AF16" i="27"/>
  <c r="AH12" i="27"/>
  <c r="AG12" i="27"/>
  <c r="AB171" i="27"/>
  <c r="AB107" i="27"/>
  <c r="AB52" i="27"/>
  <c r="AB48" i="27"/>
  <c r="AB44" i="27"/>
  <c r="AB40" i="27"/>
  <c r="AB36" i="27"/>
  <c r="AB32" i="27"/>
  <c r="AB28" i="27"/>
  <c r="AB24" i="27"/>
  <c r="AB20" i="27"/>
  <c r="AB16" i="27"/>
  <c r="AB12" i="27"/>
  <c r="AE52" i="27"/>
  <c r="AE36" i="27"/>
  <c r="AE20" i="27"/>
  <c r="AF55" i="27"/>
  <c r="AF39" i="27"/>
  <c r="AF23" i="27"/>
  <c r="AG55" i="27"/>
  <c r="AG39" i="27"/>
  <c r="AG23" i="27"/>
  <c r="AH55" i="27"/>
  <c r="AH39" i="27"/>
  <c r="AH23" i="27"/>
  <c r="AH184" i="27"/>
  <c r="AG184" i="27"/>
  <c r="AE184" i="27"/>
  <c r="AH172" i="27"/>
  <c r="AG172" i="27"/>
  <c r="AE172" i="27"/>
  <c r="AF172" i="27"/>
  <c r="AH156" i="27"/>
  <c r="AG156" i="27"/>
  <c r="AF156" i="27"/>
  <c r="AH144" i="27"/>
  <c r="AG144" i="27"/>
  <c r="AF144" i="27"/>
  <c r="AH132" i="27"/>
  <c r="AG132" i="27"/>
  <c r="AF132" i="27"/>
  <c r="AE132" i="27"/>
  <c r="AH116" i="27"/>
  <c r="AG116" i="27"/>
  <c r="AE116" i="27"/>
  <c r="AH100" i="27"/>
  <c r="AG100" i="27"/>
  <c r="AF100" i="27"/>
  <c r="AE100" i="27"/>
  <c r="AH88" i="27"/>
  <c r="AG88" i="27"/>
  <c r="AF88" i="27"/>
  <c r="AE88" i="27"/>
  <c r="AH72" i="27"/>
  <c r="AG72" i="27"/>
  <c r="AE72" i="27"/>
  <c r="AH60" i="27"/>
  <c r="AG60" i="27"/>
  <c r="AF60" i="27"/>
  <c r="AH187" i="27"/>
  <c r="AG187" i="27"/>
  <c r="AF187" i="27"/>
  <c r="AG183" i="27"/>
  <c r="AF183" i="27"/>
  <c r="AG179" i="27"/>
  <c r="AH179" i="27"/>
  <c r="AH175" i="27"/>
  <c r="AG175" i="27"/>
  <c r="AH171" i="27"/>
  <c r="AF171" i="27"/>
  <c r="AH167" i="27"/>
  <c r="AG167" i="27"/>
  <c r="AF167" i="27"/>
  <c r="AG163" i="27"/>
  <c r="AH163" i="27"/>
  <c r="AE163" i="27"/>
  <c r="AH159" i="27"/>
  <c r="AG159" i="27"/>
  <c r="AE159" i="27"/>
  <c r="AH155" i="27"/>
  <c r="AG155" i="27"/>
  <c r="AF155" i="27"/>
  <c r="AG151" i="27"/>
  <c r="AF151" i="27"/>
  <c r="AG147" i="27"/>
  <c r="AE147" i="27"/>
  <c r="AH147" i="27"/>
  <c r="AH143" i="27"/>
  <c r="AG143" i="27"/>
  <c r="AF143" i="27"/>
  <c r="AE143" i="27"/>
  <c r="AH139" i="27"/>
  <c r="AF139" i="27"/>
  <c r="AH135" i="27"/>
  <c r="AG135" i="27"/>
  <c r="AF135" i="27"/>
  <c r="AF131" i="27"/>
  <c r="AG131" i="27"/>
  <c r="AH131" i="27"/>
  <c r="AE131" i="27"/>
  <c r="AF127" i="27"/>
  <c r="AH127" i="27"/>
  <c r="AG127" i="27"/>
  <c r="AE127" i="27"/>
  <c r="AF123" i="27"/>
  <c r="AH123" i="27"/>
  <c r="AG123" i="27"/>
  <c r="AF119" i="27"/>
  <c r="AG119" i="27"/>
  <c r="AF115" i="27"/>
  <c r="AG115" i="27"/>
  <c r="AE115" i="27"/>
  <c r="AH115" i="27"/>
  <c r="AF111" i="27"/>
  <c r="AH111" i="27"/>
  <c r="AG111" i="27"/>
  <c r="AE111" i="27"/>
  <c r="AF107" i="27"/>
  <c r="AH107" i="27"/>
  <c r="AF103" i="27"/>
  <c r="AH103" i="27"/>
  <c r="AG103" i="27"/>
  <c r="AF99" i="27"/>
  <c r="AG99" i="27"/>
  <c r="AH99" i="27"/>
  <c r="AE99" i="27"/>
  <c r="AF95" i="27"/>
  <c r="AG95" i="27"/>
  <c r="AH95" i="27"/>
  <c r="AE95" i="27"/>
  <c r="AF91" i="27"/>
  <c r="AG91" i="27"/>
  <c r="AH91" i="27"/>
  <c r="AF87" i="27"/>
  <c r="AG87" i="27"/>
  <c r="AF83" i="27"/>
  <c r="AG83" i="27"/>
  <c r="AE83" i="27"/>
  <c r="AH83" i="27"/>
  <c r="AF79" i="27"/>
  <c r="AG79" i="27"/>
  <c r="AH79" i="27"/>
  <c r="AE79" i="27"/>
  <c r="AF75" i="27"/>
  <c r="AG75" i="27"/>
  <c r="AH75" i="27"/>
  <c r="AF71" i="27"/>
  <c r="AG71" i="27"/>
  <c r="AH71" i="27"/>
  <c r="AF67" i="27"/>
  <c r="AG67" i="27"/>
  <c r="AH67" i="27"/>
  <c r="AE67" i="27"/>
  <c r="AF63" i="27"/>
  <c r="AG63" i="27"/>
  <c r="AH63" i="27"/>
  <c r="AE63" i="27"/>
  <c r="AF59" i="27"/>
  <c r="AG59" i="27"/>
  <c r="AH59" i="27"/>
  <c r="AB158" i="27"/>
  <c r="AB142" i="27"/>
  <c r="AB82" i="27"/>
  <c r="AE183" i="27"/>
  <c r="AE175" i="27"/>
  <c r="AE167" i="27"/>
  <c r="AE156" i="27"/>
  <c r="AE145" i="27"/>
  <c r="AE135" i="27"/>
  <c r="AE124" i="27"/>
  <c r="AE113" i="27"/>
  <c r="AE103" i="27"/>
  <c r="AE92" i="27"/>
  <c r="AE81" i="27"/>
  <c r="AE71" i="27"/>
  <c r="AE60" i="27"/>
  <c r="AF179" i="27"/>
  <c r="AF168" i="27"/>
  <c r="AF116" i="27"/>
  <c r="AG160" i="27"/>
  <c r="AG117" i="27"/>
  <c r="AH151" i="27"/>
  <c r="AG186" i="27"/>
  <c r="AH186" i="27"/>
  <c r="AG182" i="27"/>
  <c r="AH182" i="27"/>
  <c r="AF182" i="27"/>
  <c r="AG178" i="27"/>
  <c r="AH178" i="27"/>
  <c r="AF178" i="27"/>
  <c r="AG174" i="27"/>
  <c r="AH174" i="27"/>
  <c r="AG170" i="27"/>
  <c r="AH170" i="27"/>
  <c r="AG166" i="27"/>
  <c r="AH166" i="27"/>
  <c r="AE166" i="27"/>
  <c r="AF166" i="27"/>
  <c r="AG162" i="27"/>
  <c r="AH162" i="27"/>
  <c r="AE162" i="27"/>
  <c r="AF162" i="27"/>
  <c r="AG158" i="27"/>
  <c r="AH158" i="27"/>
  <c r="AE158" i="27"/>
  <c r="AG154" i="27"/>
  <c r="AH154" i="27"/>
  <c r="AE154" i="27"/>
  <c r="AG150" i="27"/>
  <c r="AH150" i="27"/>
  <c r="AE150" i="27"/>
  <c r="AF150" i="27"/>
  <c r="AG146" i="27"/>
  <c r="AH146" i="27"/>
  <c r="AE146" i="27"/>
  <c r="AF146" i="27"/>
  <c r="AG142" i="27"/>
  <c r="AH142" i="27"/>
  <c r="AE142" i="27"/>
  <c r="AG138" i="27"/>
  <c r="AH138" i="27"/>
  <c r="AE138" i="27"/>
  <c r="AF138" i="27"/>
  <c r="AG134" i="27"/>
  <c r="AH134" i="27"/>
  <c r="AE134" i="27"/>
  <c r="AF134" i="27"/>
  <c r="AG130" i="27"/>
  <c r="AH130" i="27"/>
  <c r="AE130" i="27"/>
  <c r="AG126" i="27"/>
  <c r="AH126" i="27"/>
  <c r="AE126" i="27"/>
  <c r="AF126" i="27"/>
  <c r="AG122" i="27"/>
  <c r="AH122" i="27"/>
  <c r="AF122" i="27"/>
  <c r="AE122" i="27"/>
  <c r="AG118" i="27"/>
  <c r="AH118" i="27"/>
  <c r="AE118" i="27"/>
  <c r="AF118" i="27"/>
  <c r="AG114" i="27"/>
  <c r="AH114" i="27"/>
  <c r="AE114" i="27"/>
  <c r="AF114" i="27"/>
  <c r="AG110" i="27"/>
  <c r="AH110" i="27"/>
  <c r="AE110" i="27"/>
  <c r="AF110" i="27"/>
  <c r="AG106" i="27"/>
  <c r="AH106" i="27"/>
  <c r="AF106" i="27"/>
  <c r="AE106" i="27"/>
  <c r="AG102" i="27"/>
  <c r="AH102" i="27"/>
  <c r="AE102" i="27"/>
  <c r="AG98" i="27"/>
  <c r="AH98" i="27"/>
  <c r="AE98" i="27"/>
  <c r="AF98" i="27"/>
  <c r="AG94" i="27"/>
  <c r="AH94" i="27"/>
  <c r="AE94" i="27"/>
  <c r="AF94" i="27"/>
  <c r="AG90" i="27"/>
  <c r="AH90" i="27"/>
  <c r="AF90" i="27"/>
  <c r="AE90" i="27"/>
  <c r="AG86" i="27"/>
  <c r="AH86" i="27"/>
  <c r="AE86" i="27"/>
  <c r="AF86" i="27"/>
  <c r="AG82" i="27"/>
  <c r="AH82" i="27"/>
  <c r="AE82" i="27"/>
  <c r="AG78" i="27"/>
  <c r="AH78" i="27"/>
  <c r="AE78" i="27"/>
  <c r="AF78" i="27"/>
  <c r="AG74" i="27"/>
  <c r="AH74" i="27"/>
  <c r="AF74" i="27"/>
  <c r="AE74" i="27"/>
  <c r="AG70" i="27"/>
  <c r="AH70" i="27"/>
  <c r="AE70" i="27"/>
  <c r="AF70" i="27"/>
  <c r="AG66" i="27"/>
  <c r="AH66" i="27"/>
  <c r="AE66" i="27"/>
  <c r="AF66" i="27"/>
  <c r="AG62" i="27"/>
  <c r="AH62" i="27"/>
  <c r="AE62" i="27"/>
  <c r="AF62" i="27"/>
  <c r="AG58" i="27"/>
  <c r="AH58" i="27"/>
  <c r="AF58" i="27"/>
  <c r="AE58" i="27"/>
  <c r="AB165" i="27"/>
  <c r="AB149" i="27"/>
  <c r="AB133" i="27"/>
  <c r="AB109" i="27"/>
  <c r="AB101" i="27"/>
  <c r="AB69" i="27"/>
  <c r="AE182" i="27"/>
  <c r="AE174" i="27"/>
  <c r="AE155" i="27"/>
  <c r="AE144" i="27"/>
  <c r="AE123" i="27"/>
  <c r="AE91" i="27"/>
  <c r="AE59" i="27"/>
  <c r="AF186" i="27"/>
  <c r="AF175" i="27"/>
  <c r="AF154" i="27"/>
  <c r="AF72" i="27"/>
  <c r="AG107" i="27"/>
  <c r="AH119" i="27"/>
  <c r="AH180" i="27"/>
  <c r="AG180" i="27"/>
  <c r="AE180" i="27"/>
  <c r="AH176" i="27"/>
  <c r="AG176" i="27"/>
  <c r="AF176" i="27"/>
  <c r="AE176" i="27"/>
  <c r="AH168" i="27"/>
  <c r="AG168" i="27"/>
  <c r="AE168" i="27"/>
  <c r="AH164" i="27"/>
  <c r="AG164" i="27"/>
  <c r="AE164" i="27"/>
  <c r="AH160" i="27"/>
  <c r="AF160" i="27"/>
  <c r="AH152" i="27"/>
  <c r="AG152" i="27"/>
  <c r="AE152" i="27"/>
  <c r="AH148" i="27"/>
  <c r="AG148" i="27"/>
  <c r="AF148" i="27"/>
  <c r="AE148" i="27"/>
  <c r="AH140" i="27"/>
  <c r="AG140" i="27"/>
  <c r="AF140" i="27"/>
  <c r="AH136" i="27"/>
  <c r="AG136" i="27"/>
  <c r="AE136" i="27"/>
  <c r="AH128" i="27"/>
  <c r="AF128" i="27"/>
  <c r="AH124" i="27"/>
  <c r="AG124" i="27"/>
  <c r="AH120" i="27"/>
  <c r="AG120" i="27"/>
  <c r="AF120" i="27"/>
  <c r="AE120" i="27"/>
  <c r="AH112" i="27"/>
  <c r="AF112" i="27"/>
  <c r="AG112" i="27"/>
  <c r="AH108" i="27"/>
  <c r="AG108" i="27"/>
  <c r="AF108" i="27"/>
  <c r="AH104" i="27"/>
  <c r="AG104" i="27"/>
  <c r="AF104" i="27"/>
  <c r="AE104" i="27"/>
  <c r="AH96" i="27"/>
  <c r="AF96" i="27"/>
  <c r="AH92" i="27"/>
  <c r="AG92" i="27"/>
  <c r="AF92" i="27"/>
  <c r="AH84" i="27"/>
  <c r="AF84" i="27"/>
  <c r="AG84" i="27"/>
  <c r="AE84" i="27"/>
  <c r="AH80" i="27"/>
  <c r="AF80" i="27"/>
  <c r="AG80" i="27"/>
  <c r="AH76" i="27"/>
  <c r="AG76" i="27"/>
  <c r="AF76" i="27"/>
  <c r="AH68" i="27"/>
  <c r="AG68" i="27"/>
  <c r="AF68" i="27"/>
  <c r="AE68" i="27"/>
  <c r="AH64" i="27"/>
  <c r="AF64" i="27"/>
  <c r="AH56" i="27"/>
  <c r="AG56" i="27"/>
  <c r="AF56" i="27"/>
  <c r="AE56" i="27"/>
  <c r="AE160" i="27"/>
  <c r="AE128" i="27"/>
  <c r="AE96" i="27"/>
  <c r="AE64" i="27"/>
  <c r="AF180" i="27"/>
  <c r="AF124" i="27"/>
  <c r="AG128" i="27"/>
  <c r="AG64" i="27"/>
  <c r="AH185" i="27"/>
  <c r="AF185" i="27"/>
  <c r="AG185" i="27"/>
  <c r="AE185" i="27"/>
  <c r="AH181" i="27"/>
  <c r="AF181" i="27"/>
  <c r="AE181" i="27"/>
  <c r="AH177" i="27"/>
  <c r="AF177" i="27"/>
  <c r="AG177" i="27"/>
  <c r="AE177" i="27"/>
  <c r="AH173" i="27"/>
  <c r="AG173" i="27"/>
  <c r="AF173" i="27"/>
  <c r="AE173" i="27"/>
  <c r="AH169" i="27"/>
  <c r="AF169" i="27"/>
  <c r="AG169" i="27"/>
  <c r="AE169" i="27"/>
  <c r="AH165" i="27"/>
  <c r="AF165" i="27"/>
  <c r="AG165" i="27"/>
  <c r="AH161" i="27"/>
  <c r="AF161" i="27"/>
  <c r="AG161" i="27"/>
  <c r="AH157" i="27"/>
  <c r="AG157" i="27"/>
  <c r="AF157" i="27"/>
  <c r="AE157" i="27"/>
  <c r="AH153" i="27"/>
  <c r="AF153" i="27"/>
  <c r="AG153" i="27"/>
  <c r="AE153" i="27"/>
  <c r="AH149" i="27"/>
  <c r="AF149" i="27"/>
  <c r="AH145" i="27"/>
  <c r="AF145" i="27"/>
  <c r="AG145" i="27"/>
  <c r="AH141" i="27"/>
  <c r="AG141" i="27"/>
  <c r="AF141" i="27"/>
  <c r="AE141" i="27"/>
  <c r="AH137" i="27"/>
  <c r="AF137" i="27"/>
  <c r="AG137" i="27"/>
  <c r="AE137" i="27"/>
  <c r="AH133" i="27"/>
  <c r="AF133" i="27"/>
  <c r="AG133" i="27"/>
  <c r="AH129" i="27"/>
  <c r="AG129" i="27"/>
  <c r="AF129" i="27"/>
  <c r="AH125" i="27"/>
  <c r="AG125" i="27"/>
  <c r="AF125" i="27"/>
  <c r="AE125" i="27"/>
  <c r="AH121" i="27"/>
  <c r="AG121" i="27"/>
  <c r="AF121" i="27"/>
  <c r="AE121" i="27"/>
  <c r="AH117" i="27"/>
  <c r="AF117" i="27"/>
  <c r="AH113" i="27"/>
  <c r="AF113" i="27"/>
  <c r="AG113" i="27"/>
  <c r="AH109" i="27"/>
  <c r="AG109" i="27"/>
  <c r="AE109" i="27"/>
  <c r="AH105" i="27"/>
  <c r="AG105" i="27"/>
  <c r="AF105" i="27"/>
  <c r="AE105" i="27"/>
  <c r="AH101" i="27"/>
  <c r="AF101" i="27"/>
  <c r="AG101" i="27"/>
  <c r="AH97" i="27"/>
  <c r="AF97" i="27"/>
  <c r="AG97" i="27"/>
  <c r="AG93" i="27"/>
  <c r="AH93" i="27"/>
  <c r="AE93" i="27"/>
  <c r="AG89" i="27"/>
  <c r="AH89" i="27"/>
  <c r="AF89" i="27"/>
  <c r="AE89" i="27"/>
  <c r="AG85" i="27"/>
  <c r="AH85" i="27"/>
  <c r="AF85" i="27"/>
  <c r="AG81" i="27"/>
  <c r="AH81" i="27"/>
  <c r="AF81" i="27"/>
  <c r="AG77" i="27"/>
  <c r="AH77" i="27"/>
  <c r="AF77" i="27"/>
  <c r="AE77" i="27"/>
  <c r="AG73" i="27"/>
  <c r="AH73" i="27"/>
  <c r="AF73" i="27"/>
  <c r="AE73" i="27"/>
  <c r="AG69" i="27"/>
  <c r="AH69" i="27"/>
  <c r="AF69" i="27"/>
  <c r="AG65" i="27"/>
  <c r="AH65" i="27"/>
  <c r="AF65" i="27"/>
  <c r="AG61" i="27"/>
  <c r="AH61" i="27"/>
  <c r="AE61" i="27"/>
  <c r="AG57" i="27"/>
  <c r="AH57" i="27"/>
  <c r="AF57" i="27"/>
  <c r="AE57" i="27"/>
  <c r="AB184" i="27"/>
  <c r="AB180" i="27"/>
  <c r="AB176" i="27"/>
  <c r="AB172" i="27"/>
  <c r="AB168" i="27"/>
  <c r="AB164" i="27"/>
  <c r="AB160" i="27"/>
  <c r="AB156" i="27"/>
  <c r="AB152" i="27"/>
  <c r="AB148" i="27"/>
  <c r="AB144" i="27"/>
  <c r="AB140" i="27"/>
  <c r="AB136" i="27"/>
  <c r="AB132" i="27"/>
  <c r="AB128" i="27"/>
  <c r="AB124" i="27"/>
  <c r="AB120" i="27"/>
  <c r="AB116" i="27"/>
  <c r="AB112" i="27"/>
  <c r="AB108" i="27"/>
  <c r="AB104" i="27"/>
  <c r="AB100" i="27"/>
  <c r="AB96" i="27"/>
  <c r="AB92" i="27"/>
  <c r="AB88" i="27"/>
  <c r="AB84" i="27"/>
  <c r="AB80" i="27"/>
  <c r="AB76" i="27"/>
  <c r="AB72" i="27"/>
  <c r="AB68" i="27"/>
  <c r="AB64" i="27"/>
  <c r="AB60" i="27"/>
  <c r="AB56" i="27"/>
  <c r="AE187" i="27"/>
  <c r="AE179" i="27"/>
  <c r="AE171" i="27"/>
  <c r="AE161" i="27"/>
  <c r="AE151" i="27"/>
  <c r="AE140" i="27"/>
  <c r="AE129" i="27"/>
  <c r="AE119" i="27"/>
  <c r="AE108" i="27"/>
  <c r="AE97" i="27"/>
  <c r="AE87" i="27"/>
  <c r="AE76" i="27"/>
  <c r="AE65" i="27"/>
  <c r="AF184" i="27"/>
  <c r="AF174" i="27"/>
  <c r="AF163" i="27"/>
  <c r="AF152" i="27"/>
  <c r="AF130" i="27"/>
  <c r="AF102" i="27"/>
  <c r="AF61" i="27"/>
  <c r="AG181" i="27"/>
  <c r="AG139" i="27"/>
  <c r="AG96" i="27"/>
  <c r="AH87" i="27"/>
  <c r="L70" i="39"/>
  <c r="M77" i="39"/>
  <c r="H31" i="39"/>
  <c r="AW31" i="39"/>
  <c r="C40" i="39"/>
  <c r="AM40" i="39"/>
  <c r="H9" i="39"/>
  <c r="S40" i="39"/>
  <c r="AT40" i="39"/>
  <c r="K65" i="39"/>
  <c r="U93" i="39"/>
  <c r="BJ40" i="39"/>
  <c r="F41" i="39"/>
  <c r="AS64" i="39"/>
  <c r="G89" i="39"/>
  <c r="AM89" i="39"/>
  <c r="C89" i="39"/>
  <c r="AF27" i="39"/>
  <c r="U27" i="39"/>
  <c r="AZ68" i="39"/>
  <c r="H68" i="39"/>
  <c r="AM68" i="39"/>
  <c r="AM97" i="39"/>
  <c r="C97" i="39"/>
  <c r="F72" i="39"/>
  <c r="BD72" i="39"/>
  <c r="C72" i="39"/>
  <c r="AF29" i="39"/>
  <c r="BG40" i="39"/>
  <c r="BH40" i="39" s="1"/>
  <c r="AT51" i="39"/>
  <c r="AQ76" i="39"/>
  <c r="C99" i="39"/>
  <c r="AY99" i="39"/>
  <c r="P29" i="39"/>
  <c r="AQ61" i="39"/>
  <c r="C46" i="39"/>
  <c r="G17" i="39"/>
  <c r="T29" i="39"/>
  <c r="K40" i="39"/>
  <c r="AU40" i="39"/>
  <c r="BJ46" i="39"/>
  <c r="AP57" i="39"/>
  <c r="AN63" i="39"/>
  <c r="P68" i="39"/>
  <c r="O72" i="39"/>
  <c r="AN72" i="39"/>
  <c r="BE73" i="39"/>
  <c r="Q75" i="39"/>
  <c r="AF75" i="39"/>
  <c r="W76" i="39"/>
  <c r="H79" i="39"/>
  <c r="W89" i="39"/>
  <c r="BC89" i="39"/>
  <c r="AT97" i="39"/>
  <c r="AU46" i="39"/>
  <c r="AL80" i="39"/>
  <c r="L3" i="39"/>
  <c r="C9" i="39"/>
  <c r="O40" i="39"/>
  <c r="BC40" i="39"/>
  <c r="O46" i="39"/>
  <c r="K57" i="39"/>
  <c r="BJ57" i="39"/>
  <c r="R71" i="39"/>
  <c r="X72" i="39"/>
  <c r="AY72" i="39"/>
  <c r="AQ74" i="39"/>
  <c r="W75" i="39"/>
  <c r="T79" i="39"/>
  <c r="AV79" i="39"/>
  <c r="W97" i="39"/>
  <c r="S46" i="39"/>
  <c r="AT46" i="39"/>
  <c r="AZ79" i="39"/>
  <c r="F7" i="39"/>
  <c r="K7" i="39"/>
  <c r="L7" i="39"/>
  <c r="R17" i="39"/>
  <c r="AX28" i="39"/>
  <c r="BF34" i="39"/>
  <c r="N34" i="39"/>
  <c r="R36" i="39"/>
  <c r="BB36" i="39"/>
  <c r="G36" i="39"/>
  <c r="AM48" i="39"/>
  <c r="BJ53" i="39"/>
  <c r="O53" i="39"/>
  <c r="BB54" i="39"/>
  <c r="N54" i="39"/>
  <c r="M54" i="39"/>
  <c r="AZ55" i="39"/>
  <c r="K55" i="39"/>
  <c r="AL55" i="39"/>
  <c r="AX59" i="39"/>
  <c r="N59" i="39"/>
  <c r="AT59" i="39"/>
  <c r="BG61" i="39"/>
  <c r="BH61" i="39" s="1"/>
  <c r="BF61" i="39"/>
  <c r="W61" i="39"/>
  <c r="BB61" i="39"/>
  <c r="AF61" i="39"/>
  <c r="V61" i="39"/>
  <c r="C61" i="39"/>
  <c r="L61" i="39"/>
  <c r="AU61" i="39"/>
  <c r="X63" i="39"/>
  <c r="BC24" i="39"/>
  <c r="AL17" i="39"/>
  <c r="W17" i="39"/>
  <c r="BC22" i="39"/>
  <c r="K22" i="39"/>
  <c r="AM22" i="39"/>
  <c r="AM36" i="39"/>
  <c r="BC48" i="39"/>
  <c r="AT63" i="39"/>
  <c r="S63" i="39"/>
  <c r="BJ63" i="39"/>
  <c r="F67" i="39"/>
  <c r="AL67" i="39"/>
  <c r="BI67" i="39"/>
  <c r="S36" i="39"/>
  <c r="AY36" i="39"/>
  <c r="K48" i="39"/>
  <c r="W46" i="39"/>
  <c r="AL46" i="39"/>
  <c r="AY46" i="39"/>
  <c r="P57" i="39"/>
  <c r="AU57" i="39"/>
  <c r="W40" i="39"/>
  <c r="AL40" i="39"/>
  <c r="K46" i="39"/>
  <c r="AM46" i="39"/>
  <c r="S72" i="39"/>
  <c r="AZ72" i="39"/>
  <c r="N73" i="39"/>
  <c r="K74" i="39"/>
  <c r="X79" i="39"/>
  <c r="C80" i="39"/>
  <c r="AU89" i="39"/>
  <c r="M93" i="39"/>
  <c r="M94" i="39"/>
  <c r="L95" i="39"/>
  <c r="BC97" i="39"/>
  <c r="BJ99" i="39"/>
  <c r="G101" i="39"/>
  <c r="AQ101" i="39"/>
  <c r="U94" i="39"/>
  <c r="AO94" i="39"/>
  <c r="P96" i="39"/>
  <c r="K97" i="39"/>
  <c r="BJ97" i="39"/>
  <c r="O99" i="39"/>
  <c r="W101" i="39"/>
  <c r="BB101" i="39"/>
  <c r="K72" i="39"/>
  <c r="AQ72" i="39"/>
  <c r="S89" i="39"/>
  <c r="O97" i="39"/>
  <c r="R99" i="39"/>
  <c r="F10" i="39"/>
  <c r="K11" i="39"/>
  <c r="BI13" i="39"/>
  <c r="F13" i="39"/>
  <c r="AU13" i="39"/>
  <c r="BI19" i="39"/>
  <c r="F19" i="39"/>
  <c r="BG19" i="39"/>
  <c r="BH19" i="39" s="1"/>
  <c r="AU19" i="39"/>
  <c r="AL19" i="39"/>
  <c r="W19" i="39"/>
  <c r="K19" i="39"/>
  <c r="C19" i="39"/>
  <c r="BC19" i="39"/>
  <c r="AZ33" i="39"/>
  <c r="F33" i="39"/>
  <c r="BD33" i="39"/>
  <c r="X33" i="39"/>
  <c r="U33" i="39"/>
  <c r="AN33" i="39"/>
  <c r="R11" i="39"/>
  <c r="AM11" i="39"/>
  <c r="R13" i="39"/>
  <c r="AT19" i="39"/>
  <c r="BD26" i="39"/>
  <c r="F26" i="39"/>
  <c r="BD28" i="39"/>
  <c r="F28" i="39"/>
  <c r="AP28" i="39"/>
  <c r="V28" i="39"/>
  <c r="F32" i="39"/>
  <c r="N32" i="39"/>
  <c r="AV33" i="39"/>
  <c r="AY44" i="39"/>
  <c r="F50" i="39"/>
  <c r="N50" i="39"/>
  <c r="V55" i="39"/>
  <c r="AP55" i="39"/>
  <c r="F82" i="39"/>
  <c r="BE82" i="39"/>
  <c r="O82" i="39"/>
  <c r="BD100" i="39"/>
  <c r="F100" i="39"/>
  <c r="H100" i="39"/>
  <c r="AS100" i="39"/>
  <c r="X100" i="39"/>
  <c r="U100" i="39"/>
  <c r="M100" i="39"/>
  <c r="T3" i="39"/>
  <c r="BG4" i="39"/>
  <c r="BH4" i="39" s="1"/>
  <c r="F4" i="39"/>
  <c r="S7" i="39"/>
  <c r="BC7" i="39"/>
  <c r="S11" i="39"/>
  <c r="BC13" i="39"/>
  <c r="R19" i="39"/>
  <c r="AY19" i="39"/>
  <c r="BD20" i="39"/>
  <c r="F20" i="39"/>
  <c r="BI21" i="39"/>
  <c r="F21" i="39"/>
  <c r="BE21" i="39"/>
  <c r="L21" i="39"/>
  <c r="AO21" i="39"/>
  <c r="BD23" i="39"/>
  <c r="F23" i="39"/>
  <c r="BD24" i="39"/>
  <c r="F24" i="39"/>
  <c r="AM24" i="39"/>
  <c r="K24" i="39"/>
  <c r="BJ29" i="39"/>
  <c r="F29" i="39"/>
  <c r="AV29" i="39"/>
  <c r="BJ30" i="39"/>
  <c r="F30" i="39"/>
  <c r="F31" i="39"/>
  <c r="AO31" i="39"/>
  <c r="L31" i="39"/>
  <c r="AT32" i="39"/>
  <c r="H33" i="39"/>
  <c r="BD35" i="39"/>
  <c r="F35" i="39"/>
  <c r="BI36" i="39"/>
  <c r="F36" i="39"/>
  <c r="BG36" i="39"/>
  <c r="BH36" i="39" s="1"/>
  <c r="AU36" i="39"/>
  <c r="AL36" i="39"/>
  <c r="W36" i="39"/>
  <c r="K36" i="39"/>
  <c r="C36" i="39"/>
  <c r="AQ36" i="39"/>
  <c r="BC36" i="39"/>
  <c r="G44" i="39"/>
  <c r="BG47" i="39"/>
  <c r="BH47" i="39" s="1"/>
  <c r="F47" i="39"/>
  <c r="BI48" i="39"/>
  <c r="F48" i="39"/>
  <c r="BJ48" i="39"/>
  <c r="BB48" i="39"/>
  <c r="AL48" i="39"/>
  <c r="R48" i="39"/>
  <c r="C48" i="39"/>
  <c r="S48" i="39"/>
  <c r="AT48" i="39"/>
  <c r="BI52" i="39"/>
  <c r="F52" i="39"/>
  <c r="F53" i="39"/>
  <c r="AY53" i="39"/>
  <c r="AM53" i="39"/>
  <c r="X53" i="39"/>
  <c r="H53" i="39"/>
  <c r="AX53" i="39"/>
  <c r="N53" i="39"/>
  <c r="AT53" i="39"/>
  <c r="S53" i="39"/>
  <c r="AN53" i="39"/>
  <c r="BE60" i="39"/>
  <c r="F60" i="39"/>
  <c r="BI60" i="39"/>
  <c r="AL60" i="39"/>
  <c r="U60" i="39"/>
  <c r="AS60" i="39"/>
  <c r="R60" i="39"/>
  <c r="BI65" i="39"/>
  <c r="F65" i="39"/>
  <c r="BG65" i="39"/>
  <c r="BH65" i="39" s="1"/>
  <c r="AV65" i="39"/>
  <c r="AL65" i="39"/>
  <c r="P65" i="39"/>
  <c r="BF65" i="39"/>
  <c r="AU65" i="39"/>
  <c r="W65" i="39"/>
  <c r="L65" i="39"/>
  <c r="C65" i="39"/>
  <c r="AQ65" i="39"/>
  <c r="G65" i="39"/>
  <c r="AP65" i="39"/>
  <c r="V65" i="39"/>
  <c r="R65" i="39"/>
  <c r="AZ65" i="39"/>
  <c r="AU84" i="39"/>
  <c r="F84" i="39"/>
  <c r="AS84" i="39"/>
  <c r="W84" i="39"/>
  <c r="K84" i="39"/>
  <c r="AU87" i="39"/>
  <c r="F87" i="39"/>
  <c r="W87" i="39"/>
  <c r="AM87" i="39"/>
  <c r="N87" i="39"/>
  <c r="F90" i="39"/>
  <c r="AC90" i="39"/>
  <c r="BI11" i="39"/>
  <c r="F11" i="39"/>
  <c r="AR12" i="39"/>
  <c r="F12" i="39"/>
  <c r="K13" i="39"/>
  <c r="BD18" i="39"/>
  <c r="F18" i="39"/>
  <c r="AQ19" i="39"/>
  <c r="AS37" i="39"/>
  <c r="F37" i="39"/>
  <c r="M37" i="39"/>
  <c r="F44" i="39"/>
  <c r="S3" i="39"/>
  <c r="BC3" i="39"/>
  <c r="C11" i="39"/>
  <c r="C13" i="39"/>
  <c r="AM13" i="39"/>
  <c r="O19" i="39"/>
  <c r="BJ19" i="39"/>
  <c r="BD25" i="39"/>
  <c r="F25" i="39"/>
  <c r="BD27" i="39"/>
  <c r="F27" i="39"/>
  <c r="X27" i="39"/>
  <c r="BF28" i="39"/>
  <c r="BG49" i="39"/>
  <c r="BH49" i="39" s="1"/>
  <c r="F49" i="39"/>
  <c r="AL50" i="39"/>
  <c r="BI55" i="39"/>
  <c r="F55" i="39"/>
  <c r="BF55" i="39"/>
  <c r="AU55" i="39"/>
  <c r="W55" i="39"/>
  <c r="L55" i="39"/>
  <c r="C55" i="39"/>
  <c r="AV55" i="39"/>
  <c r="AF55" i="39"/>
  <c r="R55" i="39"/>
  <c r="BG55" i="39"/>
  <c r="BH55" i="39" s="1"/>
  <c r="AQ55" i="39"/>
  <c r="P55" i="39"/>
  <c r="AW81" i="39"/>
  <c r="F81" i="39"/>
  <c r="AO82" i="39"/>
  <c r="S13" i="39"/>
  <c r="K3" i="39"/>
  <c r="T7" i="39"/>
  <c r="BG8" i="39"/>
  <c r="BH8" i="39" s="1"/>
  <c r="F8" i="39"/>
  <c r="BC9" i="39"/>
  <c r="F9" i="39"/>
  <c r="P9" i="39"/>
  <c r="BG9" i="39"/>
  <c r="BH9" i="39" s="1"/>
  <c r="BC11" i="39"/>
  <c r="BD14" i="39"/>
  <c r="F14" i="39"/>
  <c r="BI15" i="39"/>
  <c r="F15" i="39"/>
  <c r="BI17" i="39"/>
  <c r="F17" i="39"/>
  <c r="AY17" i="39"/>
  <c r="O17" i="39"/>
  <c r="C17" i="39"/>
  <c r="BG17" i="39"/>
  <c r="BH17" i="39" s="1"/>
  <c r="G19" i="39"/>
  <c r="S19" i="39"/>
  <c r="AM19" i="39"/>
  <c r="BB19" i="39"/>
  <c r="BD22" i="39"/>
  <c r="F22" i="39"/>
  <c r="AU22" i="39"/>
  <c r="S22" i="39"/>
  <c r="AU24" i="39"/>
  <c r="H27" i="39"/>
  <c r="H28" i="39"/>
  <c r="W32" i="39"/>
  <c r="BF32" i="39"/>
  <c r="M33" i="39"/>
  <c r="AF33" i="39"/>
  <c r="AX34" i="39"/>
  <c r="F34" i="39"/>
  <c r="AT34" i="39"/>
  <c r="W34" i="39"/>
  <c r="O36" i="39"/>
  <c r="AT36" i="39"/>
  <c r="BJ36" i="39"/>
  <c r="AT42" i="39"/>
  <c r="F42" i="39"/>
  <c r="BE43" i="39"/>
  <c r="F43" i="39"/>
  <c r="AU48" i="39"/>
  <c r="BD53" i="39"/>
  <c r="G55" i="39"/>
  <c r="BB55" i="39"/>
  <c r="AT58" i="39"/>
  <c r="F58" i="39"/>
  <c r="H58" i="39"/>
  <c r="BB60" i="39"/>
  <c r="BB65" i="39"/>
  <c r="BI54" i="39"/>
  <c r="F54" i="39"/>
  <c r="AF54" i="39"/>
  <c r="X54" i="39"/>
  <c r="AC54" i="39"/>
  <c r="AP54" i="39"/>
  <c r="F59" i="39"/>
  <c r="AY59" i="39"/>
  <c r="AM59" i="39"/>
  <c r="X59" i="39"/>
  <c r="H59" i="39"/>
  <c r="O59" i="39"/>
  <c r="BD59" i="39"/>
  <c r="F66" i="39"/>
  <c r="BJ66" i="39"/>
  <c r="R66" i="39"/>
  <c r="AT66" i="39"/>
  <c r="F68" i="39"/>
  <c r="AU68" i="39"/>
  <c r="X68" i="39"/>
  <c r="L68" i="39"/>
  <c r="BC68" i="39"/>
  <c r="AR68" i="39"/>
  <c r="T68" i="39"/>
  <c r="K68" i="39"/>
  <c r="C68" i="39"/>
  <c r="S68" i="39"/>
  <c r="AQ68" i="39"/>
  <c r="F75" i="39"/>
  <c r="BE75" i="39"/>
  <c r="G75" i="39"/>
  <c r="AU75" i="39"/>
  <c r="BG75" i="39"/>
  <c r="BH75" i="39" s="1"/>
  <c r="F96" i="39"/>
  <c r="AV96" i="39"/>
  <c r="M96" i="39"/>
  <c r="AS96" i="39"/>
  <c r="X96" i="39"/>
  <c r="AW39" i="39"/>
  <c r="F39" i="39"/>
  <c r="BI40" i="39"/>
  <c r="F40" i="39"/>
  <c r="G40" i="39"/>
  <c r="R40" i="39"/>
  <c r="AQ40" i="39"/>
  <c r="BB40" i="39"/>
  <c r="BG45" i="39"/>
  <c r="BH45" i="39" s="1"/>
  <c r="F45" i="39"/>
  <c r="BI46" i="39"/>
  <c r="F46" i="39"/>
  <c r="G46" i="39"/>
  <c r="R46" i="39"/>
  <c r="AQ46" i="39"/>
  <c r="BB46" i="39"/>
  <c r="F51" i="39"/>
  <c r="BD51" i="39"/>
  <c r="AY51" i="39"/>
  <c r="AR54" i="39"/>
  <c r="BI56" i="39"/>
  <c r="F56" i="39"/>
  <c r="F57" i="39"/>
  <c r="AZ57" i="39"/>
  <c r="AN57" i="39"/>
  <c r="V57" i="39"/>
  <c r="O57" i="39"/>
  <c r="BF57" i="39"/>
  <c r="S59" i="39"/>
  <c r="AN59" i="39"/>
  <c r="BJ59" i="39"/>
  <c r="AY68" i="39"/>
  <c r="BJ71" i="39"/>
  <c r="F71" i="39"/>
  <c r="AS71" i="39"/>
  <c r="BI71" i="39"/>
  <c r="AL71" i="39"/>
  <c r="U71" i="39"/>
  <c r="BB71" i="39"/>
  <c r="BG76" i="39"/>
  <c r="BH76" i="39" s="1"/>
  <c r="F76" i="39"/>
  <c r="K76" i="39"/>
  <c r="F78" i="39"/>
  <c r="O78" i="39"/>
  <c r="BF78" i="39"/>
  <c r="BI80" i="39"/>
  <c r="F80" i="39"/>
  <c r="BJ80" i="39"/>
  <c r="BB80" i="39"/>
  <c r="R80" i="39"/>
  <c r="AT80" i="39"/>
  <c r="BD96" i="39"/>
  <c r="BI101" i="39"/>
  <c r="F101" i="39"/>
  <c r="AY101" i="39"/>
  <c r="R101" i="39"/>
  <c r="BJ101" i="39"/>
  <c r="AT101" i="39"/>
  <c r="O101" i="39"/>
  <c r="C101" i="39"/>
  <c r="AL101" i="39"/>
  <c r="P61" i="39"/>
  <c r="AL61" i="39"/>
  <c r="AV61" i="39"/>
  <c r="H63" i="39"/>
  <c r="BE64" i="39"/>
  <c r="F64" i="39"/>
  <c r="R64" i="39"/>
  <c r="BB64" i="39"/>
  <c r="Q67" i="39"/>
  <c r="AX67" i="39"/>
  <c r="F79" i="39"/>
  <c r="M79" i="39"/>
  <c r="AN79" i="39"/>
  <c r="BD79" i="39"/>
  <c r="BC93" i="39"/>
  <c r="F93" i="39"/>
  <c r="BI97" i="39"/>
  <c r="F97" i="39"/>
  <c r="G97" i="39"/>
  <c r="R97" i="39"/>
  <c r="AU97" i="39"/>
  <c r="BI99" i="39"/>
  <c r="F99" i="39"/>
  <c r="G99" i="39"/>
  <c r="W99" i="39"/>
  <c r="AL99" i="39"/>
  <c r="BB99" i="39"/>
  <c r="BI61" i="39"/>
  <c r="F61" i="39"/>
  <c r="G61" i="39"/>
  <c r="R61" i="39"/>
  <c r="AP61" i="39"/>
  <c r="AZ61" i="39"/>
  <c r="AX63" i="39"/>
  <c r="F63" i="39"/>
  <c r="N63" i="39"/>
  <c r="AY63" i="39"/>
  <c r="U64" i="39"/>
  <c r="AL64" i="39"/>
  <c r="BI64" i="39"/>
  <c r="AY70" i="39"/>
  <c r="F70" i="39"/>
  <c r="H72" i="39"/>
  <c r="W72" i="39"/>
  <c r="AF72" i="39"/>
  <c r="AR72" i="39"/>
  <c r="BB73" i="39"/>
  <c r="F73" i="39"/>
  <c r="AU77" i="39"/>
  <c r="P79" i="39"/>
  <c r="AS79" i="39"/>
  <c r="BI79" i="39"/>
  <c r="F83" i="39"/>
  <c r="AT83" i="39"/>
  <c r="BJ89" i="39"/>
  <c r="F89" i="39"/>
  <c r="O89" i="39"/>
  <c r="AY89" i="39"/>
  <c r="AP95" i="39"/>
  <c r="S97" i="39"/>
  <c r="AL97" i="39"/>
  <c r="BB97" i="39"/>
  <c r="AQ99" i="39"/>
  <c r="BG99" i="39"/>
  <c r="BH99" i="39" s="1"/>
  <c r="O5" i="39"/>
  <c r="W5" i="39"/>
  <c r="AF5" i="39"/>
  <c r="BD5" i="39"/>
  <c r="C5" i="39"/>
  <c r="H5" i="39"/>
  <c r="P5" i="39"/>
  <c r="X5" i="39"/>
  <c r="BG5" i="39"/>
  <c r="BH5" i="39" s="1"/>
  <c r="AZ12" i="39"/>
  <c r="AP15" i="39"/>
  <c r="BF15" i="39"/>
  <c r="P23" i="39"/>
  <c r="BI23" i="39"/>
  <c r="N26" i="39"/>
  <c r="AP26" i="39"/>
  <c r="BF26" i="39"/>
  <c r="O30" i="39"/>
  <c r="AP30" i="39"/>
  <c r="BI38" i="39"/>
  <c r="BG38" i="39"/>
  <c r="BH38" i="39" s="1"/>
  <c r="AY38" i="39"/>
  <c r="AQ38" i="39"/>
  <c r="BC38" i="39"/>
  <c r="AU38" i="39"/>
  <c r="AM38" i="39"/>
  <c r="S38" i="39"/>
  <c r="K38" i="39"/>
  <c r="O38" i="39"/>
  <c r="AP38" i="39"/>
  <c r="O42" i="39"/>
  <c r="O3" i="39"/>
  <c r="W3" i="39"/>
  <c r="AF3" i="39"/>
  <c r="K9" i="39"/>
  <c r="O26" i="39"/>
  <c r="AY26" i="39"/>
  <c r="BG26" i="39"/>
  <c r="BH26" i="39" s="1"/>
  <c r="O28" i="39"/>
  <c r="W28" i="39"/>
  <c r="AQ28" i="39"/>
  <c r="AY28" i="39"/>
  <c r="BG28" i="39"/>
  <c r="BH28" i="39" s="1"/>
  <c r="K30" i="39"/>
  <c r="AQ30" i="39"/>
  <c r="AY30" i="39"/>
  <c r="BI32" i="39"/>
  <c r="BC32" i="39"/>
  <c r="AU32" i="39"/>
  <c r="AM32" i="39"/>
  <c r="S32" i="39"/>
  <c r="K32" i="39"/>
  <c r="O32" i="39"/>
  <c r="AX32" i="39"/>
  <c r="O34" i="39"/>
  <c r="R38" i="39"/>
  <c r="AT38" i="39"/>
  <c r="BJ38" i="39"/>
  <c r="C42" i="39"/>
  <c r="W42" i="39"/>
  <c r="BI50" i="39"/>
  <c r="BF50" i="39"/>
  <c r="AV50" i="39"/>
  <c r="R50" i="39"/>
  <c r="C50" i="39"/>
  <c r="BB50" i="39"/>
  <c r="AR50" i="39"/>
  <c r="AC50" i="39"/>
  <c r="O50" i="39"/>
  <c r="G50" i="39"/>
  <c r="AP50" i="39"/>
  <c r="K50" i="39"/>
  <c r="AF50" i="39"/>
  <c r="T50" i="39"/>
  <c r="X50" i="39"/>
  <c r="AW50" i="39"/>
  <c r="BE62" i="39"/>
  <c r="BI62" i="39"/>
  <c r="AS62" i="39"/>
  <c r="BB62" i="39"/>
  <c r="AL62" i="39"/>
  <c r="U62" i="39"/>
  <c r="M62" i="39"/>
  <c r="AX69" i="39"/>
  <c r="V69" i="39"/>
  <c r="BF69" i="39"/>
  <c r="AW69" i="39"/>
  <c r="AP69" i="39"/>
  <c r="AC69" i="39"/>
  <c r="M12" i="39"/>
  <c r="N15" i="39"/>
  <c r="V15" i="39"/>
  <c r="AX15" i="39"/>
  <c r="AS23" i="39"/>
  <c r="V26" i="39"/>
  <c r="AX26" i="39"/>
  <c r="BD30" i="39"/>
  <c r="BF30" i="39"/>
  <c r="T30" i="39"/>
  <c r="AX30" i="39"/>
  <c r="BG30" i="39"/>
  <c r="BH30" i="39" s="1"/>
  <c r="BF38" i="39"/>
  <c r="BI42" i="39"/>
  <c r="BF42" i="39"/>
  <c r="AX42" i="39"/>
  <c r="AP42" i="39"/>
  <c r="V42" i="39"/>
  <c r="N42" i="39"/>
  <c r="BC42" i="39"/>
  <c r="AU42" i="39"/>
  <c r="AM42" i="39"/>
  <c r="S42" i="39"/>
  <c r="K42" i="39"/>
  <c r="AY42" i="39"/>
  <c r="R42" i="39"/>
  <c r="BG42" i="39"/>
  <c r="BH42" i="39" s="1"/>
  <c r="AQ42" i="39"/>
  <c r="AL42" i="39"/>
  <c r="G3" i="39"/>
  <c r="BD3" i="39"/>
  <c r="K5" i="39"/>
  <c r="S5" i="39"/>
  <c r="BG6" i="39"/>
  <c r="BH6" i="39" s="1"/>
  <c r="W6" i="39"/>
  <c r="G7" i="39"/>
  <c r="O7" i="39"/>
  <c r="W7" i="39"/>
  <c r="AF7" i="39"/>
  <c r="BD7" i="39"/>
  <c r="S9" i="39"/>
  <c r="N11" i="39"/>
  <c r="V11" i="39"/>
  <c r="AP11" i="39"/>
  <c r="AX11" i="39"/>
  <c r="BF11" i="39"/>
  <c r="T12" i="39"/>
  <c r="N13" i="39"/>
  <c r="V13" i="39"/>
  <c r="AP13" i="39"/>
  <c r="AX13" i="39"/>
  <c r="BF13" i="39"/>
  <c r="G15" i="39"/>
  <c r="O15" i="39"/>
  <c r="W15" i="39"/>
  <c r="AQ15" i="39"/>
  <c r="AY15" i="39"/>
  <c r="BG15" i="39"/>
  <c r="BH15" i="39" s="1"/>
  <c r="AT17" i="39"/>
  <c r="BB17" i="39"/>
  <c r="BJ17" i="39"/>
  <c r="Q21" i="39"/>
  <c r="AR21" i="39"/>
  <c r="N22" i="39"/>
  <c r="V22" i="39"/>
  <c r="AP22" i="39"/>
  <c r="AX22" i="39"/>
  <c r="BF22" i="39"/>
  <c r="U23" i="39"/>
  <c r="AF23" i="39"/>
  <c r="AV23" i="39"/>
  <c r="N24" i="39"/>
  <c r="V24" i="39"/>
  <c r="AP24" i="39"/>
  <c r="AX24" i="39"/>
  <c r="BF24" i="39"/>
  <c r="G26" i="39"/>
  <c r="W26" i="39"/>
  <c r="AQ26" i="39"/>
  <c r="P30" i="39"/>
  <c r="V30" i="39"/>
  <c r="AL32" i="39"/>
  <c r="BG32" i="39"/>
  <c r="BH32" i="39" s="1"/>
  <c r="BI34" i="39"/>
  <c r="BC34" i="39"/>
  <c r="AU34" i="39"/>
  <c r="AM34" i="39"/>
  <c r="S34" i="39"/>
  <c r="K34" i="39"/>
  <c r="AL34" i="39"/>
  <c r="BG34" i="39"/>
  <c r="BH34" i="39" s="1"/>
  <c r="G38" i="39"/>
  <c r="C3" i="39"/>
  <c r="H3" i="39"/>
  <c r="P3" i="39"/>
  <c r="X3" i="39"/>
  <c r="BG3" i="39"/>
  <c r="BH3" i="39" s="1"/>
  <c r="L5" i="39"/>
  <c r="T5" i="39"/>
  <c r="BC5" i="39"/>
  <c r="C7" i="39"/>
  <c r="H7" i="39"/>
  <c r="P7" i="39"/>
  <c r="X7" i="39"/>
  <c r="BG7" i="39"/>
  <c r="BH7" i="39" s="1"/>
  <c r="L9" i="39"/>
  <c r="T9" i="39"/>
  <c r="G11" i="39"/>
  <c r="O11" i="39"/>
  <c r="W11" i="39"/>
  <c r="AQ11" i="39"/>
  <c r="AY11" i="39"/>
  <c r="BG11" i="39"/>
  <c r="BH11" i="39" s="1"/>
  <c r="U12" i="39"/>
  <c r="G13" i="39"/>
  <c r="O13" i="39"/>
  <c r="W13" i="39"/>
  <c r="AQ13" i="39"/>
  <c r="AY13" i="39"/>
  <c r="BG13" i="39"/>
  <c r="BH13" i="39" s="1"/>
  <c r="C15" i="39"/>
  <c r="R15" i="39"/>
  <c r="AL15" i="39"/>
  <c r="AT15" i="39"/>
  <c r="BB15" i="39"/>
  <c r="BJ15" i="39"/>
  <c r="K17" i="39"/>
  <c r="S17" i="39"/>
  <c r="AM17" i="39"/>
  <c r="AU17" i="39"/>
  <c r="BC17" i="39"/>
  <c r="N19" i="39"/>
  <c r="V19" i="39"/>
  <c r="AP19" i="39"/>
  <c r="AX19" i="39"/>
  <c r="BF19" i="39"/>
  <c r="G21" i="39"/>
  <c r="T21" i="39"/>
  <c r="AW21" i="39"/>
  <c r="G22" i="39"/>
  <c r="O22" i="39"/>
  <c r="W22" i="39"/>
  <c r="AQ22" i="39"/>
  <c r="AY22" i="39"/>
  <c r="BG22" i="39"/>
  <c r="BH22" i="39" s="1"/>
  <c r="H23" i="39"/>
  <c r="X23" i="39"/>
  <c r="G24" i="39"/>
  <c r="O24" i="39"/>
  <c r="W24" i="39"/>
  <c r="AQ24" i="39"/>
  <c r="AY24" i="39"/>
  <c r="BG24" i="39"/>
  <c r="BH24" i="39" s="1"/>
  <c r="C26" i="39"/>
  <c r="R26" i="39"/>
  <c r="AL26" i="39"/>
  <c r="AT26" i="39"/>
  <c r="BB26" i="39"/>
  <c r="BJ26" i="39"/>
  <c r="M27" i="39"/>
  <c r="K28" i="39"/>
  <c r="R28" i="39"/>
  <c r="AL28" i="39"/>
  <c r="AT28" i="39"/>
  <c r="BB28" i="39"/>
  <c r="BJ28" i="39"/>
  <c r="H29" i="39"/>
  <c r="X29" i="39"/>
  <c r="AZ29" i="39"/>
  <c r="C30" i="39"/>
  <c r="G30" i="39"/>
  <c r="L30" i="39"/>
  <c r="R30" i="39"/>
  <c r="W30" i="39"/>
  <c r="AF30" i="39"/>
  <c r="AL30" i="39"/>
  <c r="AT30" i="39"/>
  <c r="BB30" i="39"/>
  <c r="BD31" i="39"/>
  <c r="BE31" i="39"/>
  <c r="P31" i="39"/>
  <c r="T31" i="39"/>
  <c r="G32" i="39"/>
  <c r="R32" i="39"/>
  <c r="AP32" i="39"/>
  <c r="AY32" i="39"/>
  <c r="BJ32" i="39"/>
  <c r="G34" i="39"/>
  <c r="R34" i="39"/>
  <c r="AP34" i="39"/>
  <c r="AY34" i="39"/>
  <c r="BJ34" i="39"/>
  <c r="U37" i="39"/>
  <c r="C38" i="39"/>
  <c r="V38" i="39"/>
  <c r="AX38" i="39"/>
  <c r="BE41" i="39"/>
  <c r="AC41" i="39"/>
  <c r="BB42" i="39"/>
  <c r="O44" i="39"/>
  <c r="BI51" i="39"/>
  <c r="BC51" i="39"/>
  <c r="AX51" i="39"/>
  <c r="AR51" i="39"/>
  <c r="AM51" i="39"/>
  <c r="X51" i="39"/>
  <c r="S51" i="39"/>
  <c r="N51" i="39"/>
  <c r="H51" i="39"/>
  <c r="BG51" i="39"/>
  <c r="BH51" i="39" s="1"/>
  <c r="BB51" i="39"/>
  <c r="AV51" i="39"/>
  <c r="AQ51" i="39"/>
  <c r="AL51" i="39"/>
  <c r="AF51" i="39"/>
  <c r="W51" i="39"/>
  <c r="R51" i="39"/>
  <c r="L51" i="39"/>
  <c r="G51" i="39"/>
  <c r="C51" i="39"/>
  <c r="BF51" i="39"/>
  <c r="AU51" i="39"/>
  <c r="V51" i="39"/>
  <c r="K51" i="39"/>
  <c r="AZ51" i="39"/>
  <c r="AP51" i="39"/>
  <c r="P51" i="39"/>
  <c r="T51" i="39"/>
  <c r="AN51" i="39"/>
  <c r="BJ51" i="39"/>
  <c r="R58" i="39"/>
  <c r="AT62" i="39"/>
  <c r="BE66" i="39"/>
  <c r="BI66" i="39"/>
  <c r="AS66" i="39"/>
  <c r="BB66" i="39"/>
  <c r="AL66" i="39"/>
  <c r="U66" i="39"/>
  <c r="M66" i="39"/>
  <c r="W70" i="39"/>
  <c r="G5" i="39"/>
  <c r="G9" i="39"/>
  <c r="O9" i="39"/>
  <c r="W9" i="39"/>
  <c r="AF9" i="39"/>
  <c r="BD9" i="39"/>
  <c r="AL11" i="39"/>
  <c r="AT11" i="39"/>
  <c r="BB11" i="39"/>
  <c r="BJ11" i="39"/>
  <c r="L12" i="39"/>
  <c r="AL13" i="39"/>
  <c r="AT13" i="39"/>
  <c r="BB13" i="39"/>
  <c r="BJ13" i="39"/>
  <c r="K15" i="39"/>
  <c r="S15" i="39"/>
  <c r="AM15" i="39"/>
  <c r="AU15" i="39"/>
  <c r="BC15" i="39"/>
  <c r="N17" i="39"/>
  <c r="V17" i="39"/>
  <c r="AP17" i="39"/>
  <c r="AX17" i="39"/>
  <c r="BF17" i="39"/>
  <c r="C21" i="39"/>
  <c r="K21" i="39"/>
  <c r="AC21" i="39"/>
  <c r="AZ21" i="39"/>
  <c r="C22" i="39"/>
  <c r="R22" i="39"/>
  <c r="AL22" i="39"/>
  <c r="AT22" i="39"/>
  <c r="BB22" i="39"/>
  <c r="BJ22" i="39"/>
  <c r="M23" i="39"/>
  <c r="AN23" i="39"/>
  <c r="C24" i="39"/>
  <c r="R24" i="39"/>
  <c r="AL24" i="39"/>
  <c r="AT24" i="39"/>
  <c r="BB24" i="39"/>
  <c r="BJ24" i="39"/>
  <c r="K26" i="39"/>
  <c r="S26" i="39"/>
  <c r="AM26" i="39"/>
  <c r="AU26" i="39"/>
  <c r="BC26" i="39"/>
  <c r="P27" i="39"/>
  <c r="C28" i="39"/>
  <c r="G28" i="39"/>
  <c r="L28" i="39"/>
  <c r="S28" i="39"/>
  <c r="AM28" i="39"/>
  <c r="AU28" i="39"/>
  <c r="BC28" i="39"/>
  <c r="L29" i="39"/>
  <c r="AN29" i="39"/>
  <c r="BD29" i="39"/>
  <c r="H30" i="39"/>
  <c r="N30" i="39"/>
  <c r="S30" i="39"/>
  <c r="X30" i="39"/>
  <c r="AM30" i="39"/>
  <c r="AU30" i="39"/>
  <c r="BC30" i="39"/>
  <c r="C32" i="39"/>
  <c r="V32" i="39"/>
  <c r="AQ32" i="39"/>
  <c r="BB32" i="39"/>
  <c r="C34" i="39"/>
  <c r="V34" i="39"/>
  <c r="AQ34" i="39"/>
  <c r="BB34" i="39"/>
  <c r="BD37" i="39"/>
  <c r="BI37" i="39"/>
  <c r="N38" i="39"/>
  <c r="W38" i="39"/>
  <c r="AL38" i="39"/>
  <c r="BB38" i="39"/>
  <c r="G42" i="39"/>
  <c r="BJ42" i="39"/>
  <c r="BI44" i="39"/>
  <c r="BC44" i="39"/>
  <c r="AU44" i="39"/>
  <c r="AM44" i="39"/>
  <c r="S44" i="39"/>
  <c r="K44" i="39"/>
  <c r="BJ44" i="39"/>
  <c r="BB44" i="39"/>
  <c r="AT44" i="39"/>
  <c r="AL44" i="39"/>
  <c r="R44" i="39"/>
  <c r="C44" i="39"/>
  <c r="BF44" i="39"/>
  <c r="AP44" i="39"/>
  <c r="N44" i="39"/>
  <c r="AX44" i="39"/>
  <c r="V44" i="39"/>
  <c r="W44" i="39"/>
  <c r="AQ44" i="39"/>
  <c r="BE58" i="39"/>
  <c r="BI58" i="39"/>
  <c r="AS58" i="39"/>
  <c r="AF58" i="39"/>
  <c r="X58" i="39"/>
  <c r="M58" i="39"/>
  <c r="BB58" i="39"/>
  <c r="AL58" i="39"/>
  <c r="T58" i="39"/>
  <c r="N58" i="39"/>
  <c r="AC58" i="39"/>
  <c r="BJ58" i="39"/>
  <c r="R62" i="39"/>
  <c r="BJ62" i="39"/>
  <c r="Q69" i="39"/>
  <c r="BJ70" i="39"/>
  <c r="AZ70" i="39"/>
  <c r="AR70" i="39"/>
  <c r="S70" i="39"/>
  <c r="K70" i="39"/>
  <c r="BG70" i="39"/>
  <c r="BH70" i="39" s="1"/>
  <c r="AV70" i="39"/>
  <c r="AM70" i="39"/>
  <c r="P70" i="39"/>
  <c r="G70" i="39"/>
  <c r="BD70" i="39"/>
  <c r="AU70" i="39"/>
  <c r="X70" i="39"/>
  <c r="O70" i="39"/>
  <c r="AQ70" i="39"/>
  <c r="H70" i="39"/>
  <c r="BC70" i="39"/>
  <c r="AF70" i="39"/>
  <c r="T70" i="39"/>
  <c r="C70" i="39"/>
  <c r="P33" i="39"/>
  <c r="AS33" i="39"/>
  <c r="BI33" i="39"/>
  <c r="N36" i="39"/>
  <c r="V36" i="39"/>
  <c r="AP36" i="39"/>
  <c r="AX36" i="39"/>
  <c r="BF36" i="39"/>
  <c r="N40" i="39"/>
  <c r="V40" i="39"/>
  <c r="AP40" i="39"/>
  <c r="AX40" i="39"/>
  <c r="BF40" i="39"/>
  <c r="BI53" i="39"/>
  <c r="BG53" i="39"/>
  <c r="BH53" i="39" s="1"/>
  <c r="BB53" i="39"/>
  <c r="AV53" i="39"/>
  <c r="AQ53" i="39"/>
  <c r="AL53" i="39"/>
  <c r="AF53" i="39"/>
  <c r="W53" i="39"/>
  <c r="R53" i="39"/>
  <c r="L53" i="39"/>
  <c r="G53" i="39"/>
  <c r="C53" i="39"/>
  <c r="BF53" i="39"/>
  <c r="AZ53" i="39"/>
  <c r="AU53" i="39"/>
  <c r="AP53" i="39"/>
  <c r="V53" i="39"/>
  <c r="P53" i="39"/>
  <c r="K53" i="39"/>
  <c r="T53" i="39"/>
  <c r="AR53" i="39"/>
  <c r="BC53" i="39"/>
  <c r="BI57" i="39"/>
  <c r="BC57" i="39"/>
  <c r="AX57" i="39"/>
  <c r="AR57" i="39"/>
  <c r="AM57" i="39"/>
  <c r="X57" i="39"/>
  <c r="S57" i="39"/>
  <c r="N57" i="39"/>
  <c r="H57" i="39"/>
  <c r="BG57" i="39"/>
  <c r="BH57" i="39" s="1"/>
  <c r="BB57" i="39"/>
  <c r="AV57" i="39"/>
  <c r="AQ57" i="39"/>
  <c r="AL57" i="39"/>
  <c r="AF57" i="39"/>
  <c r="W57" i="39"/>
  <c r="R57" i="39"/>
  <c r="L57" i="39"/>
  <c r="G57" i="39"/>
  <c r="C57" i="39"/>
  <c r="T57" i="39"/>
  <c r="AT57" i="39"/>
  <c r="BD57" i="39"/>
  <c r="BI59" i="39"/>
  <c r="BG59" i="39"/>
  <c r="BH59" i="39" s="1"/>
  <c r="BB59" i="39"/>
  <c r="AV59" i="39"/>
  <c r="AQ59" i="39"/>
  <c r="AL59" i="39"/>
  <c r="AF59" i="39"/>
  <c r="W59" i="39"/>
  <c r="R59" i="39"/>
  <c r="L59" i="39"/>
  <c r="G59" i="39"/>
  <c r="C59" i="39"/>
  <c r="BF59" i="39"/>
  <c r="AZ59" i="39"/>
  <c r="AU59" i="39"/>
  <c r="AP59" i="39"/>
  <c r="V59" i="39"/>
  <c r="P59" i="39"/>
  <c r="K59" i="39"/>
  <c r="T59" i="39"/>
  <c r="AR59" i="39"/>
  <c r="BC59" i="39"/>
  <c r="O63" i="39"/>
  <c r="AM63" i="39"/>
  <c r="BF67" i="39"/>
  <c r="AT67" i="39"/>
  <c r="AC67" i="39"/>
  <c r="M67" i="39"/>
  <c r="BB67" i="39"/>
  <c r="AS67" i="39"/>
  <c r="U67" i="39"/>
  <c r="R67" i="39"/>
  <c r="AP67" i="39"/>
  <c r="BJ67" i="39"/>
  <c r="BI63" i="39"/>
  <c r="BG63" i="39"/>
  <c r="BH63" i="39" s="1"/>
  <c r="BB63" i="39"/>
  <c r="AV63" i="39"/>
  <c r="AQ63" i="39"/>
  <c r="AL63" i="39"/>
  <c r="AF63" i="39"/>
  <c r="W63" i="39"/>
  <c r="R63" i="39"/>
  <c r="L63" i="39"/>
  <c r="G63" i="39"/>
  <c r="C63" i="39"/>
  <c r="BF63" i="39"/>
  <c r="AZ63" i="39"/>
  <c r="AU63" i="39"/>
  <c r="AP63" i="39"/>
  <c r="V63" i="39"/>
  <c r="P63" i="39"/>
  <c r="K63" i="39"/>
  <c r="T63" i="39"/>
  <c r="AR63" i="39"/>
  <c r="BC63" i="39"/>
  <c r="AU85" i="39"/>
  <c r="BF85" i="39"/>
  <c r="O85" i="39"/>
  <c r="AX85" i="39"/>
  <c r="AP85" i="39"/>
  <c r="U85" i="39"/>
  <c r="Q85" i="39"/>
  <c r="BB74" i="39"/>
  <c r="AL74" i="39"/>
  <c r="M74" i="39"/>
  <c r="AW74" i="39"/>
  <c r="Q74" i="39"/>
  <c r="AU74" i="39"/>
  <c r="BG77" i="39"/>
  <c r="BH77" i="39" s="1"/>
  <c r="BE77" i="39"/>
  <c r="X77" i="39"/>
  <c r="AF77" i="39"/>
  <c r="W77" i="39"/>
  <c r="C77" i="39"/>
  <c r="AX78" i="39"/>
  <c r="AP78" i="39"/>
  <c r="N78" i="39"/>
  <c r="BG78" i="39"/>
  <c r="BH78" i="39" s="1"/>
  <c r="M88" i="39"/>
  <c r="AC88" i="39"/>
  <c r="AO88" i="39"/>
  <c r="BE88" i="39"/>
  <c r="BE91" i="39"/>
  <c r="AM91" i="39"/>
  <c r="M91" i="39"/>
  <c r="BC91" i="39"/>
  <c r="U91" i="39"/>
  <c r="AU91" i="39"/>
  <c r="BI95" i="39"/>
  <c r="BD95" i="39"/>
  <c r="AY95" i="39"/>
  <c r="AT95" i="39"/>
  <c r="AN95" i="39"/>
  <c r="BJ95" i="39"/>
  <c r="BC95" i="39"/>
  <c r="AX95" i="39"/>
  <c r="AR95" i="39"/>
  <c r="AM95" i="39"/>
  <c r="X95" i="39"/>
  <c r="S95" i="39"/>
  <c r="N95" i="39"/>
  <c r="H95" i="39"/>
  <c r="BG95" i="39"/>
  <c r="BH95" i="39" s="1"/>
  <c r="AV95" i="39"/>
  <c r="AL95" i="39"/>
  <c r="R95" i="39"/>
  <c r="K95" i="39"/>
  <c r="BF95" i="39"/>
  <c r="AU95" i="39"/>
  <c r="W95" i="39"/>
  <c r="P95" i="39"/>
  <c r="C95" i="39"/>
  <c r="BB95" i="39"/>
  <c r="AQ95" i="39"/>
  <c r="AF95" i="39"/>
  <c r="V95" i="39"/>
  <c r="O95" i="39"/>
  <c r="G95" i="39"/>
  <c r="T95" i="39"/>
  <c r="AZ95" i="39"/>
  <c r="AC43" i="39"/>
  <c r="AO43" i="39"/>
  <c r="BC46" i="39"/>
  <c r="N48" i="39"/>
  <c r="V48" i="39"/>
  <c r="AP48" i="39"/>
  <c r="AX48" i="39"/>
  <c r="BF48" i="39"/>
  <c r="H54" i="39"/>
  <c r="R54" i="39"/>
  <c r="AV54" i="39"/>
  <c r="BF54" i="39"/>
  <c r="H55" i="39"/>
  <c r="N55" i="39"/>
  <c r="S55" i="39"/>
  <c r="X55" i="39"/>
  <c r="AM55" i="39"/>
  <c r="AR55" i="39"/>
  <c r="AX55" i="39"/>
  <c r="BC55" i="39"/>
  <c r="M60" i="39"/>
  <c r="AT60" i="39"/>
  <c r="BJ60" i="39"/>
  <c r="H61" i="39"/>
  <c r="N61" i="39"/>
  <c r="S61" i="39"/>
  <c r="X61" i="39"/>
  <c r="AM61" i="39"/>
  <c r="AR61" i="39"/>
  <c r="AX61" i="39"/>
  <c r="BC61" i="39"/>
  <c r="M64" i="39"/>
  <c r="AT64" i="39"/>
  <c r="BJ64" i="39"/>
  <c r="H65" i="39"/>
  <c r="N65" i="39"/>
  <c r="S65" i="39"/>
  <c r="X65" i="39"/>
  <c r="AM65" i="39"/>
  <c r="AR65" i="39"/>
  <c r="AX65" i="39"/>
  <c r="BC65" i="39"/>
  <c r="BJ68" i="39"/>
  <c r="BD68" i="39"/>
  <c r="G68" i="39"/>
  <c r="O68" i="39"/>
  <c r="W68" i="39"/>
  <c r="AF68" i="39"/>
  <c r="AN68" i="39"/>
  <c r="AV68" i="39"/>
  <c r="BG68" i="39"/>
  <c r="BH68" i="39" s="1"/>
  <c r="BJ72" i="39"/>
  <c r="BC72" i="39"/>
  <c r="AU72" i="39"/>
  <c r="AM72" i="39"/>
  <c r="T72" i="39"/>
  <c r="L72" i="39"/>
  <c r="G72" i="39"/>
  <c r="P72" i="39"/>
  <c r="AV72" i="39"/>
  <c r="BG72" i="39"/>
  <c r="BH72" i="39" s="1"/>
  <c r="V74" i="39"/>
  <c r="BF74" i="39"/>
  <c r="AZ86" i="39"/>
  <c r="BE86" i="39"/>
  <c r="N46" i="39"/>
  <c r="V46" i="39"/>
  <c r="AP46" i="39"/>
  <c r="AX46" i="39"/>
  <c r="BF46" i="39"/>
  <c r="G48" i="39"/>
  <c r="O48" i="39"/>
  <c r="W48" i="39"/>
  <c r="AQ48" i="39"/>
  <c r="AY48" i="39"/>
  <c r="BG48" i="39"/>
  <c r="BH48" i="39" s="1"/>
  <c r="T54" i="39"/>
  <c r="AL54" i="39"/>
  <c r="AW54" i="39"/>
  <c r="O55" i="39"/>
  <c r="T55" i="39"/>
  <c r="AN55" i="39"/>
  <c r="AT55" i="39"/>
  <c r="AY55" i="39"/>
  <c r="BD55" i="39"/>
  <c r="BJ55" i="39"/>
  <c r="O61" i="39"/>
  <c r="T61" i="39"/>
  <c r="AN61" i="39"/>
  <c r="AT61" i="39"/>
  <c r="AY61" i="39"/>
  <c r="BD61" i="39"/>
  <c r="BJ61" i="39"/>
  <c r="O65" i="39"/>
  <c r="T65" i="39"/>
  <c r="AN65" i="39"/>
  <c r="AT65" i="39"/>
  <c r="AY65" i="39"/>
  <c r="BD65" i="39"/>
  <c r="BJ65" i="39"/>
  <c r="W74" i="39"/>
  <c r="BG74" i="39"/>
  <c r="BH74" i="39" s="1"/>
  <c r="L77" i="39"/>
  <c r="AQ77" i="39"/>
  <c r="AQ78" i="39"/>
  <c r="S80" i="39"/>
  <c r="AM80" i="39"/>
  <c r="AU80" i="39"/>
  <c r="BC80" i="39"/>
  <c r="BG82" i="39"/>
  <c r="BH82" i="39" s="1"/>
  <c r="BD82" i="39"/>
  <c r="AS82" i="39"/>
  <c r="V82" i="39"/>
  <c r="N82" i="39"/>
  <c r="G82" i="39"/>
  <c r="R82" i="39"/>
  <c r="AU82" i="39"/>
  <c r="BI82" i="39"/>
  <c r="O87" i="39"/>
  <c r="L75" i="39"/>
  <c r="X75" i="39"/>
  <c r="AV75" i="39"/>
  <c r="M76" i="39"/>
  <c r="AU76" i="39"/>
  <c r="N80" i="39"/>
  <c r="V80" i="39"/>
  <c r="AP80" i="39"/>
  <c r="AX80" i="39"/>
  <c r="BF80" i="39"/>
  <c r="S82" i="39"/>
  <c r="AY82" i="39"/>
  <c r="AY83" i="39"/>
  <c r="Q83" i="39"/>
  <c r="O83" i="39"/>
  <c r="AO83" i="39"/>
  <c r="BE83" i="39"/>
  <c r="BJ87" i="39"/>
  <c r="BG87" i="39"/>
  <c r="BH87" i="39" s="1"/>
  <c r="AQ87" i="39"/>
  <c r="R87" i="39"/>
  <c r="C87" i="39"/>
  <c r="G87" i="39"/>
  <c r="S87" i="39"/>
  <c r="AY87" i="39"/>
  <c r="BE98" i="39"/>
  <c r="M71" i="39"/>
  <c r="AT71" i="39"/>
  <c r="V73" i="39"/>
  <c r="AO73" i="39"/>
  <c r="C75" i="39"/>
  <c r="M75" i="39"/>
  <c r="V76" i="39"/>
  <c r="BB76" i="39"/>
  <c r="L79" i="39"/>
  <c r="U79" i="39"/>
  <c r="AF79" i="39"/>
  <c r="AR79" i="39"/>
  <c r="G80" i="39"/>
  <c r="O80" i="39"/>
  <c r="W80" i="39"/>
  <c r="AQ80" i="39"/>
  <c r="AY80" i="39"/>
  <c r="BG80" i="39"/>
  <c r="BH80" i="39" s="1"/>
  <c r="C82" i="39"/>
  <c r="K82" i="39"/>
  <c r="W82" i="39"/>
  <c r="AN82" i="39"/>
  <c r="AZ82" i="39"/>
  <c r="U83" i="39"/>
  <c r="AP83" i="39"/>
  <c r="BJ83" i="39"/>
  <c r="K87" i="39"/>
  <c r="V87" i="39"/>
  <c r="BC87" i="39"/>
  <c r="BE94" i="39"/>
  <c r="AW94" i="39"/>
  <c r="BE84" i="39"/>
  <c r="K89" i="39"/>
  <c r="AQ89" i="39"/>
  <c r="BG89" i="39"/>
  <c r="BH89" i="39" s="1"/>
  <c r="H96" i="39"/>
  <c r="T96" i="39"/>
  <c r="AN96" i="39"/>
  <c r="AZ96" i="39"/>
  <c r="N97" i="39"/>
  <c r="V97" i="39"/>
  <c r="AP97" i="39"/>
  <c r="AX97" i="39"/>
  <c r="BF97" i="39"/>
  <c r="K99" i="39"/>
  <c r="S99" i="39"/>
  <c r="AM99" i="39"/>
  <c r="AU99" i="39"/>
  <c r="BC99" i="39"/>
  <c r="P100" i="39"/>
  <c r="BI100" i="39"/>
  <c r="K101" i="39"/>
  <c r="S101" i="39"/>
  <c r="AM101" i="39"/>
  <c r="AU101" i="39"/>
  <c r="BC101" i="39"/>
  <c r="L96" i="39"/>
  <c r="U96" i="39"/>
  <c r="AF96" i="39"/>
  <c r="AR96" i="39"/>
  <c r="AQ97" i="39"/>
  <c r="AY97" i="39"/>
  <c r="BG97" i="39"/>
  <c r="BH97" i="39" s="1"/>
  <c r="N99" i="39"/>
  <c r="V99" i="39"/>
  <c r="AP99" i="39"/>
  <c r="AX99" i="39"/>
  <c r="BF99" i="39"/>
  <c r="N101" i="39"/>
  <c r="V101" i="39"/>
  <c r="AP101" i="39"/>
  <c r="AX101" i="39"/>
  <c r="BF101" i="39"/>
  <c r="Q4" i="39"/>
  <c r="AC4" i="39"/>
  <c r="R4" i="39"/>
  <c r="R6" i="39"/>
  <c r="N3" i="39"/>
  <c r="R3" i="39"/>
  <c r="V3" i="39"/>
  <c r="H4" i="39"/>
  <c r="L4" i="39"/>
  <c r="P4" i="39"/>
  <c r="T4" i="39"/>
  <c r="X4" i="39"/>
  <c r="AF4" i="39"/>
  <c r="BD4" i="39"/>
  <c r="N5" i="39"/>
  <c r="R5" i="39"/>
  <c r="V5" i="39"/>
  <c r="H6" i="39"/>
  <c r="L6" i="39"/>
  <c r="P6" i="39"/>
  <c r="T6" i="39"/>
  <c r="X6" i="39"/>
  <c r="AF6" i="39"/>
  <c r="BD6" i="39"/>
  <c r="N7" i="39"/>
  <c r="R7" i="39"/>
  <c r="V7" i="39"/>
  <c r="H8" i="39"/>
  <c r="L8" i="39"/>
  <c r="P8" i="39"/>
  <c r="T8" i="39"/>
  <c r="X8" i="39"/>
  <c r="AF8" i="39"/>
  <c r="BD8" i="39"/>
  <c r="N9" i="39"/>
  <c r="R9" i="39"/>
  <c r="V9" i="39"/>
  <c r="H10" i="39"/>
  <c r="L10" i="39"/>
  <c r="P10" i="39"/>
  <c r="T10" i="39"/>
  <c r="X10" i="39"/>
  <c r="AF10" i="39"/>
  <c r="BD10" i="39"/>
  <c r="BG12" i="39"/>
  <c r="BH12" i="39" s="1"/>
  <c r="BC12" i="39"/>
  <c r="AY12" i="39"/>
  <c r="AU12" i="39"/>
  <c r="AQ12" i="39"/>
  <c r="AM12" i="39"/>
  <c r="W12" i="39"/>
  <c r="S12" i="39"/>
  <c r="O12" i="39"/>
  <c r="K12" i="39"/>
  <c r="G12" i="39"/>
  <c r="C12" i="39"/>
  <c r="BJ12" i="39"/>
  <c r="BF12" i="39"/>
  <c r="BB12" i="39"/>
  <c r="AX12" i="39"/>
  <c r="AT12" i="39"/>
  <c r="AP12" i="39"/>
  <c r="AL12" i="39"/>
  <c r="V12" i="39"/>
  <c r="R12" i="39"/>
  <c r="N12" i="39"/>
  <c r="Q12" i="39"/>
  <c r="AC12" i="39"/>
  <c r="AO12" i="39"/>
  <c r="AW12" i="39"/>
  <c r="BE12" i="39"/>
  <c r="M14" i="39"/>
  <c r="U14" i="39"/>
  <c r="AS14" i="39"/>
  <c r="BI14" i="39"/>
  <c r="BG16" i="39"/>
  <c r="BH16" i="39" s="1"/>
  <c r="BC16" i="39"/>
  <c r="AY16" i="39"/>
  <c r="AU16" i="39"/>
  <c r="AQ16" i="39"/>
  <c r="AM16" i="39"/>
  <c r="W16" i="39"/>
  <c r="S16" i="39"/>
  <c r="O16" i="39"/>
  <c r="K16" i="39"/>
  <c r="G16" i="39"/>
  <c r="C16" i="39"/>
  <c r="BJ16" i="39"/>
  <c r="BF16" i="39"/>
  <c r="BB16" i="39"/>
  <c r="AX16" i="39"/>
  <c r="AT16" i="39"/>
  <c r="AP16" i="39"/>
  <c r="AL16" i="39"/>
  <c r="V16" i="39"/>
  <c r="R16" i="39"/>
  <c r="N16" i="39"/>
  <c r="Q16" i="39"/>
  <c r="AC16" i="39"/>
  <c r="AO16" i="39"/>
  <c r="AW16" i="39"/>
  <c r="BE16" i="39"/>
  <c r="U4" i="39"/>
  <c r="M6" i="39"/>
  <c r="Q6" i="39"/>
  <c r="AC6" i="39"/>
  <c r="M8" i="39"/>
  <c r="Q8" i="39"/>
  <c r="U8" i="39"/>
  <c r="AC8" i="39"/>
  <c r="BJ10" i="39"/>
  <c r="BF10" i="39"/>
  <c r="M10" i="39"/>
  <c r="Q10" i="39"/>
  <c r="U10" i="39"/>
  <c r="AC10" i="39"/>
  <c r="BE10" i="39"/>
  <c r="H14" i="39"/>
  <c r="P14" i="39"/>
  <c r="X14" i="39"/>
  <c r="AF14" i="39"/>
  <c r="AN14" i="39"/>
  <c r="AV14" i="39"/>
  <c r="L16" i="39"/>
  <c r="T16" i="39"/>
  <c r="AR16" i="39"/>
  <c r="AZ16" i="39"/>
  <c r="M4" i="39"/>
  <c r="V6" i="39"/>
  <c r="N8" i="39"/>
  <c r="N10" i="39"/>
  <c r="R10" i="39"/>
  <c r="V10" i="39"/>
  <c r="BB10" i="39"/>
  <c r="BG10" i="39"/>
  <c r="BH10" i="39" s="1"/>
  <c r="AS12" i="39"/>
  <c r="BI12" i="39"/>
  <c r="BG14" i="39"/>
  <c r="BH14" i="39" s="1"/>
  <c r="BC14" i="39"/>
  <c r="AY14" i="39"/>
  <c r="AU14" i="39"/>
  <c r="AQ14" i="39"/>
  <c r="AM14" i="39"/>
  <c r="W14" i="39"/>
  <c r="S14" i="39"/>
  <c r="O14" i="39"/>
  <c r="K14" i="39"/>
  <c r="G14" i="39"/>
  <c r="C14" i="39"/>
  <c r="BJ14" i="39"/>
  <c r="BF14" i="39"/>
  <c r="BB14" i="39"/>
  <c r="AX14" i="39"/>
  <c r="AT14" i="39"/>
  <c r="AP14" i="39"/>
  <c r="AL14" i="39"/>
  <c r="V14" i="39"/>
  <c r="R14" i="39"/>
  <c r="N14" i="39"/>
  <c r="Q14" i="39"/>
  <c r="AC14" i="39"/>
  <c r="AO14" i="39"/>
  <c r="AW14" i="39"/>
  <c r="BE14" i="39"/>
  <c r="M16" i="39"/>
  <c r="U16" i="39"/>
  <c r="AS16" i="39"/>
  <c r="BI16" i="39"/>
  <c r="U6" i="39"/>
  <c r="N4" i="39"/>
  <c r="V4" i="39"/>
  <c r="N6" i="39"/>
  <c r="R8" i="39"/>
  <c r="V8" i="39"/>
  <c r="M3" i="39"/>
  <c r="Q3" i="39"/>
  <c r="U3" i="39"/>
  <c r="AC3" i="39"/>
  <c r="C4" i="39"/>
  <c r="G4" i="39"/>
  <c r="K4" i="39"/>
  <c r="O4" i="39"/>
  <c r="S4" i="39"/>
  <c r="W4" i="39"/>
  <c r="BC4" i="39"/>
  <c r="M5" i="39"/>
  <c r="Q5" i="39"/>
  <c r="U5" i="39"/>
  <c r="AC5" i="39"/>
  <c r="C6" i="39"/>
  <c r="G6" i="39"/>
  <c r="K6" i="39"/>
  <c r="O6" i="39"/>
  <c r="S6" i="39"/>
  <c r="BC6" i="39"/>
  <c r="M7" i="39"/>
  <c r="Q7" i="39"/>
  <c r="U7" i="39"/>
  <c r="AC7" i="39"/>
  <c r="C8" i="39"/>
  <c r="G8" i="39"/>
  <c r="K8" i="39"/>
  <c r="O8" i="39"/>
  <c r="S8" i="39"/>
  <c r="W8" i="39"/>
  <c r="BC8" i="39"/>
  <c r="M9" i="39"/>
  <c r="Q9" i="39"/>
  <c r="U9" i="39"/>
  <c r="AC9" i="39"/>
  <c r="C10" i="39"/>
  <c r="G10" i="39"/>
  <c r="K10" i="39"/>
  <c r="O10" i="39"/>
  <c r="S10" i="39"/>
  <c r="W10" i="39"/>
  <c r="BC10" i="39"/>
  <c r="H12" i="39"/>
  <c r="P12" i="39"/>
  <c r="X12" i="39"/>
  <c r="AF12" i="39"/>
  <c r="AN12" i="39"/>
  <c r="AV12" i="39"/>
  <c r="BD12" i="39"/>
  <c r="L14" i="39"/>
  <c r="T14" i="39"/>
  <c r="AR14" i="39"/>
  <c r="AZ14" i="39"/>
  <c r="H16" i="39"/>
  <c r="P16" i="39"/>
  <c r="X16" i="39"/>
  <c r="AF16" i="39"/>
  <c r="AN16" i="39"/>
  <c r="AV16" i="39"/>
  <c r="BD16" i="39"/>
  <c r="M18" i="39"/>
  <c r="Q18" i="39"/>
  <c r="U18" i="39"/>
  <c r="AC18" i="39"/>
  <c r="AO18" i="39"/>
  <c r="AS18" i="39"/>
  <c r="AW18" i="39"/>
  <c r="BE18" i="39"/>
  <c r="BI18" i="39"/>
  <c r="M20" i="39"/>
  <c r="Q20" i="39"/>
  <c r="U20" i="39"/>
  <c r="AC20" i="39"/>
  <c r="AO20" i="39"/>
  <c r="AS20" i="39"/>
  <c r="AW20" i="39"/>
  <c r="BE20" i="39"/>
  <c r="BI20" i="39"/>
  <c r="L25" i="39"/>
  <c r="T25" i="39"/>
  <c r="AR25" i="39"/>
  <c r="AZ25" i="39"/>
  <c r="AN27" i="39"/>
  <c r="AV27" i="39"/>
  <c r="H11" i="39"/>
  <c r="L11" i="39"/>
  <c r="P11" i="39"/>
  <c r="T11" i="39"/>
  <c r="X11" i="39"/>
  <c r="AF11" i="39"/>
  <c r="AN11" i="39"/>
  <c r="AR11" i="39"/>
  <c r="AV11" i="39"/>
  <c r="AZ11" i="39"/>
  <c r="BD11" i="39"/>
  <c r="H13" i="39"/>
  <c r="L13" i="39"/>
  <c r="P13" i="39"/>
  <c r="T13" i="39"/>
  <c r="X13" i="39"/>
  <c r="AF13" i="39"/>
  <c r="AN13" i="39"/>
  <c r="AR13" i="39"/>
  <c r="AV13" i="39"/>
  <c r="AZ13" i="39"/>
  <c r="BD13" i="39"/>
  <c r="H15" i="39"/>
  <c r="L15" i="39"/>
  <c r="P15" i="39"/>
  <c r="T15" i="39"/>
  <c r="X15" i="39"/>
  <c r="AF15" i="39"/>
  <c r="AN15" i="39"/>
  <c r="AR15" i="39"/>
  <c r="AV15" i="39"/>
  <c r="AZ15" i="39"/>
  <c r="BD15" i="39"/>
  <c r="H17" i="39"/>
  <c r="L17" i="39"/>
  <c r="P17" i="39"/>
  <c r="T17" i="39"/>
  <c r="X17" i="39"/>
  <c r="AF17" i="39"/>
  <c r="AN17" i="39"/>
  <c r="AR17" i="39"/>
  <c r="AV17" i="39"/>
  <c r="AZ17" i="39"/>
  <c r="BD17" i="39"/>
  <c r="N18" i="39"/>
  <c r="R18" i="39"/>
  <c r="V18" i="39"/>
  <c r="AL18" i="39"/>
  <c r="AP18" i="39"/>
  <c r="AT18" i="39"/>
  <c r="AX18" i="39"/>
  <c r="BB18" i="39"/>
  <c r="BF18" i="39"/>
  <c r="BJ18" i="39"/>
  <c r="H19" i="39"/>
  <c r="L19" i="39"/>
  <c r="P19" i="39"/>
  <c r="T19" i="39"/>
  <c r="X19" i="39"/>
  <c r="AF19" i="39"/>
  <c r="AN19" i="39"/>
  <c r="AR19" i="39"/>
  <c r="AV19" i="39"/>
  <c r="AZ19" i="39"/>
  <c r="BD19" i="39"/>
  <c r="N20" i="39"/>
  <c r="R20" i="39"/>
  <c r="V20" i="39"/>
  <c r="AL20" i="39"/>
  <c r="AP20" i="39"/>
  <c r="AT20" i="39"/>
  <c r="AX20" i="39"/>
  <c r="BB20" i="39"/>
  <c r="BF20" i="39"/>
  <c r="BJ20" i="39"/>
  <c r="H21" i="39"/>
  <c r="M21" i="39"/>
  <c r="U21" i="39"/>
  <c r="AS21" i="39"/>
  <c r="BJ23" i="39"/>
  <c r="BF23" i="39"/>
  <c r="BB23" i="39"/>
  <c r="AX23" i="39"/>
  <c r="AT23" i="39"/>
  <c r="AP23" i="39"/>
  <c r="AL23" i="39"/>
  <c r="V23" i="39"/>
  <c r="R23" i="39"/>
  <c r="N23" i="39"/>
  <c r="BG23" i="39"/>
  <c r="BH23" i="39" s="1"/>
  <c r="BC23" i="39"/>
  <c r="AY23" i="39"/>
  <c r="AU23" i="39"/>
  <c r="AQ23" i="39"/>
  <c r="AM23" i="39"/>
  <c r="W23" i="39"/>
  <c r="S23" i="39"/>
  <c r="O23" i="39"/>
  <c r="K23" i="39"/>
  <c r="G23" i="39"/>
  <c r="C23" i="39"/>
  <c r="Q23" i="39"/>
  <c r="AC23" i="39"/>
  <c r="AO23" i="39"/>
  <c r="AW23" i="39"/>
  <c r="BE23" i="39"/>
  <c r="M25" i="39"/>
  <c r="U25" i="39"/>
  <c r="AS25" i="39"/>
  <c r="BI25" i="39"/>
  <c r="BJ27" i="39"/>
  <c r="BF27" i="39"/>
  <c r="BB27" i="39"/>
  <c r="AX27" i="39"/>
  <c r="AT27" i="39"/>
  <c r="AP27" i="39"/>
  <c r="AL27" i="39"/>
  <c r="V27" i="39"/>
  <c r="R27" i="39"/>
  <c r="N27" i="39"/>
  <c r="BG27" i="39"/>
  <c r="BH27" i="39" s="1"/>
  <c r="BC27" i="39"/>
  <c r="AY27" i="39"/>
  <c r="AU27" i="39"/>
  <c r="AQ27" i="39"/>
  <c r="AM27" i="39"/>
  <c r="W27" i="39"/>
  <c r="S27" i="39"/>
  <c r="O27" i="39"/>
  <c r="K27" i="39"/>
  <c r="G27" i="39"/>
  <c r="C27" i="39"/>
  <c r="Q27" i="39"/>
  <c r="AC27" i="39"/>
  <c r="AO27" i="39"/>
  <c r="AW27" i="39"/>
  <c r="BE27" i="39"/>
  <c r="M11" i="39"/>
  <c r="Q11" i="39"/>
  <c r="U11" i="39"/>
  <c r="AC11" i="39"/>
  <c r="AO11" i="39"/>
  <c r="AS11" i="39"/>
  <c r="AW11" i="39"/>
  <c r="BE11" i="39"/>
  <c r="M13" i="39"/>
  <c r="Q13" i="39"/>
  <c r="U13" i="39"/>
  <c r="AC13" i="39"/>
  <c r="AO13" i="39"/>
  <c r="AS13" i="39"/>
  <c r="AW13" i="39"/>
  <c r="BE13" i="39"/>
  <c r="M15" i="39"/>
  <c r="Q15" i="39"/>
  <c r="U15" i="39"/>
  <c r="AC15" i="39"/>
  <c r="AO15" i="39"/>
  <c r="AS15" i="39"/>
  <c r="AW15" i="39"/>
  <c r="BE15" i="39"/>
  <c r="M17" i="39"/>
  <c r="Q17" i="39"/>
  <c r="U17" i="39"/>
  <c r="AC17" i="39"/>
  <c r="AO17" i="39"/>
  <c r="AS17" i="39"/>
  <c r="AW17" i="39"/>
  <c r="BE17" i="39"/>
  <c r="C18" i="39"/>
  <c r="G18" i="39"/>
  <c r="K18" i="39"/>
  <c r="O18" i="39"/>
  <c r="S18" i="39"/>
  <c r="W18" i="39"/>
  <c r="AM18" i="39"/>
  <c r="AQ18" i="39"/>
  <c r="AU18" i="39"/>
  <c r="AY18" i="39"/>
  <c r="BC18" i="39"/>
  <c r="BG18" i="39"/>
  <c r="BH18" i="39" s="1"/>
  <c r="M19" i="39"/>
  <c r="Q19" i="39"/>
  <c r="U19" i="39"/>
  <c r="AC19" i="39"/>
  <c r="AO19" i="39"/>
  <c r="AS19" i="39"/>
  <c r="AW19" i="39"/>
  <c r="BE19" i="39"/>
  <c r="C20" i="39"/>
  <c r="G20" i="39"/>
  <c r="K20" i="39"/>
  <c r="O20" i="39"/>
  <c r="S20" i="39"/>
  <c r="W20" i="39"/>
  <c r="AM20" i="39"/>
  <c r="AQ20" i="39"/>
  <c r="AU20" i="39"/>
  <c r="AY20" i="39"/>
  <c r="BC20" i="39"/>
  <c r="BG20" i="39"/>
  <c r="BH20" i="39" s="1"/>
  <c r="BJ21" i="39"/>
  <c r="BF21" i="39"/>
  <c r="BB21" i="39"/>
  <c r="AX21" i="39"/>
  <c r="AT21" i="39"/>
  <c r="AP21" i="39"/>
  <c r="AL21" i="39"/>
  <c r="V21" i="39"/>
  <c r="R21" i="39"/>
  <c r="N21" i="39"/>
  <c r="BG21" i="39"/>
  <c r="BH21" i="39" s="1"/>
  <c r="BC21" i="39"/>
  <c r="AY21" i="39"/>
  <c r="AU21" i="39"/>
  <c r="AQ21" i="39"/>
  <c r="AM21" i="39"/>
  <c r="W21" i="39"/>
  <c r="S21" i="39"/>
  <c r="O21" i="39"/>
  <c r="P21" i="39"/>
  <c r="X21" i="39"/>
  <c r="AF21" i="39"/>
  <c r="AN21" i="39"/>
  <c r="AV21" i="39"/>
  <c r="BD21" i="39"/>
  <c r="L23" i="39"/>
  <c r="T23" i="39"/>
  <c r="AR23" i="39"/>
  <c r="AZ23" i="39"/>
  <c r="H25" i="39"/>
  <c r="P25" i="39"/>
  <c r="X25" i="39"/>
  <c r="AF25" i="39"/>
  <c r="AN25" i="39"/>
  <c r="AV25" i="39"/>
  <c r="L27" i="39"/>
  <c r="T27" i="39"/>
  <c r="AR27" i="39"/>
  <c r="AZ27" i="39"/>
  <c r="H18" i="39"/>
  <c r="L18" i="39"/>
  <c r="P18" i="39"/>
  <c r="T18" i="39"/>
  <c r="X18" i="39"/>
  <c r="AF18" i="39"/>
  <c r="AN18" i="39"/>
  <c r="AR18" i="39"/>
  <c r="AV18" i="39"/>
  <c r="AZ18" i="39"/>
  <c r="H20" i="39"/>
  <c r="L20" i="39"/>
  <c r="P20" i="39"/>
  <c r="T20" i="39"/>
  <c r="X20" i="39"/>
  <c r="AF20" i="39"/>
  <c r="AN20" i="39"/>
  <c r="AR20" i="39"/>
  <c r="AV20" i="39"/>
  <c r="AZ20" i="39"/>
  <c r="BJ25" i="39"/>
  <c r="BF25" i="39"/>
  <c r="BB25" i="39"/>
  <c r="AX25" i="39"/>
  <c r="AT25" i="39"/>
  <c r="AP25" i="39"/>
  <c r="AL25" i="39"/>
  <c r="V25" i="39"/>
  <c r="R25" i="39"/>
  <c r="N25" i="39"/>
  <c r="BG25" i="39"/>
  <c r="BH25" i="39" s="1"/>
  <c r="BC25" i="39"/>
  <c r="AY25" i="39"/>
  <c r="AU25" i="39"/>
  <c r="AQ25" i="39"/>
  <c r="AM25" i="39"/>
  <c r="W25" i="39"/>
  <c r="S25" i="39"/>
  <c r="O25" i="39"/>
  <c r="K25" i="39"/>
  <c r="G25" i="39"/>
  <c r="C25" i="39"/>
  <c r="Q25" i="39"/>
  <c r="AC25" i="39"/>
  <c r="AO25" i="39"/>
  <c r="AW25" i="39"/>
  <c r="BE25" i="39"/>
  <c r="AS27" i="39"/>
  <c r="BI27" i="39"/>
  <c r="M22" i="39"/>
  <c r="Q22" i="39"/>
  <c r="U22" i="39"/>
  <c r="AC22" i="39"/>
  <c r="AO22" i="39"/>
  <c r="AS22" i="39"/>
  <c r="AW22" i="39"/>
  <c r="BE22" i="39"/>
  <c r="BI22" i="39"/>
  <c r="M24" i="39"/>
  <c r="Q24" i="39"/>
  <c r="U24" i="39"/>
  <c r="AC24" i="39"/>
  <c r="AO24" i="39"/>
  <c r="AS24" i="39"/>
  <c r="AW24" i="39"/>
  <c r="BE24" i="39"/>
  <c r="BI24" i="39"/>
  <c r="M26" i="39"/>
  <c r="Q26" i="39"/>
  <c r="U26" i="39"/>
  <c r="AC26" i="39"/>
  <c r="AO26" i="39"/>
  <c r="AS26" i="39"/>
  <c r="AW26" i="39"/>
  <c r="BE26" i="39"/>
  <c r="BI26" i="39"/>
  <c r="M28" i="39"/>
  <c r="Q28" i="39"/>
  <c r="U28" i="39"/>
  <c r="AC28" i="39"/>
  <c r="AO28" i="39"/>
  <c r="AS28" i="39"/>
  <c r="AW28" i="39"/>
  <c r="BE28" i="39"/>
  <c r="BI28" i="39"/>
  <c r="C29" i="39"/>
  <c r="G29" i="39"/>
  <c r="K29" i="39"/>
  <c r="O29" i="39"/>
  <c r="S29" i="39"/>
  <c r="W29" i="39"/>
  <c r="AM29" i="39"/>
  <c r="AQ29" i="39"/>
  <c r="AU29" i="39"/>
  <c r="AY29" i="39"/>
  <c r="BC29" i="39"/>
  <c r="BG29" i="39"/>
  <c r="BH29" i="39" s="1"/>
  <c r="M30" i="39"/>
  <c r="Q30" i="39"/>
  <c r="U30" i="39"/>
  <c r="AC30" i="39"/>
  <c r="AO30" i="39"/>
  <c r="AS30" i="39"/>
  <c r="AW30" i="39"/>
  <c r="BE30" i="39"/>
  <c r="BI30" i="39"/>
  <c r="C31" i="39"/>
  <c r="G31" i="39"/>
  <c r="K31" i="39"/>
  <c r="O31" i="39"/>
  <c r="S31" i="39"/>
  <c r="X31" i="39"/>
  <c r="AF31" i="39"/>
  <c r="AN31" i="39"/>
  <c r="AV31" i="39"/>
  <c r="L33" i="39"/>
  <c r="T33" i="39"/>
  <c r="AR33" i="39"/>
  <c r="H35" i="39"/>
  <c r="P35" i="39"/>
  <c r="X35" i="39"/>
  <c r="AF35" i="39"/>
  <c r="AN35" i="39"/>
  <c r="AV35" i="39"/>
  <c r="L37" i="39"/>
  <c r="T37" i="39"/>
  <c r="AR37" i="39"/>
  <c r="AZ37" i="39"/>
  <c r="H39" i="39"/>
  <c r="P39" i="39"/>
  <c r="X39" i="39"/>
  <c r="AF39" i="39"/>
  <c r="AN39" i="39"/>
  <c r="U41" i="39"/>
  <c r="AW41" i="39"/>
  <c r="U43" i="39"/>
  <c r="AW43" i="39"/>
  <c r="BG35" i="39"/>
  <c r="BH35" i="39" s="1"/>
  <c r="BC35" i="39"/>
  <c r="AY35" i="39"/>
  <c r="AU35" i="39"/>
  <c r="AQ35" i="39"/>
  <c r="AM35" i="39"/>
  <c r="W35" i="39"/>
  <c r="S35" i="39"/>
  <c r="O35" i="39"/>
  <c r="K35" i="39"/>
  <c r="G35" i="39"/>
  <c r="C35" i="39"/>
  <c r="BJ35" i="39"/>
  <c r="BF35" i="39"/>
  <c r="BB35" i="39"/>
  <c r="AX35" i="39"/>
  <c r="AT35" i="39"/>
  <c r="AP35" i="39"/>
  <c r="AL35" i="39"/>
  <c r="V35" i="39"/>
  <c r="R35" i="39"/>
  <c r="N35" i="39"/>
  <c r="Q35" i="39"/>
  <c r="AC35" i="39"/>
  <c r="AO35" i="39"/>
  <c r="AW35" i="39"/>
  <c r="BE35" i="39"/>
  <c r="BG39" i="39"/>
  <c r="BH39" i="39" s="1"/>
  <c r="BC39" i="39"/>
  <c r="AY39" i="39"/>
  <c r="AU39" i="39"/>
  <c r="AQ39" i="39"/>
  <c r="AM39" i="39"/>
  <c r="W39" i="39"/>
  <c r="S39" i="39"/>
  <c r="O39" i="39"/>
  <c r="K39" i="39"/>
  <c r="G39" i="39"/>
  <c r="C39" i="39"/>
  <c r="BJ39" i="39"/>
  <c r="BF39" i="39"/>
  <c r="BB39" i="39"/>
  <c r="AX39" i="39"/>
  <c r="AT39" i="39"/>
  <c r="AP39" i="39"/>
  <c r="AL39" i="39"/>
  <c r="V39" i="39"/>
  <c r="R39" i="39"/>
  <c r="N39" i="39"/>
  <c r="BD39" i="39"/>
  <c r="AZ39" i="39"/>
  <c r="AV39" i="39"/>
  <c r="Q39" i="39"/>
  <c r="AC39" i="39"/>
  <c r="AO39" i="39"/>
  <c r="M29" i="39"/>
  <c r="Q29" i="39"/>
  <c r="U29" i="39"/>
  <c r="AC29" i="39"/>
  <c r="AO29" i="39"/>
  <c r="AS29" i="39"/>
  <c r="AW29" i="39"/>
  <c r="BE29" i="39"/>
  <c r="BI29" i="39"/>
  <c r="BG31" i="39"/>
  <c r="BH31" i="39" s="1"/>
  <c r="BC31" i="39"/>
  <c r="AY31" i="39"/>
  <c r="AU31" i="39"/>
  <c r="AQ31" i="39"/>
  <c r="AM31" i="39"/>
  <c r="BJ31" i="39"/>
  <c r="BF31" i="39"/>
  <c r="BB31" i="39"/>
  <c r="AX31" i="39"/>
  <c r="AT31" i="39"/>
  <c r="AP31" i="39"/>
  <c r="AL31" i="39"/>
  <c r="V31" i="39"/>
  <c r="M31" i="39"/>
  <c r="Q31" i="39"/>
  <c r="U31" i="39"/>
  <c r="AR31" i="39"/>
  <c r="AZ31" i="39"/>
  <c r="L35" i="39"/>
  <c r="T35" i="39"/>
  <c r="AR35" i="39"/>
  <c r="AZ35" i="39"/>
  <c r="H37" i="39"/>
  <c r="P37" i="39"/>
  <c r="X37" i="39"/>
  <c r="AF37" i="39"/>
  <c r="AN37" i="39"/>
  <c r="AV37" i="39"/>
  <c r="L39" i="39"/>
  <c r="T39" i="39"/>
  <c r="AR39" i="39"/>
  <c r="BE39" i="39"/>
  <c r="M41" i="39"/>
  <c r="AO41" i="39"/>
  <c r="H22" i="39"/>
  <c r="L22" i="39"/>
  <c r="P22" i="39"/>
  <c r="T22" i="39"/>
  <c r="X22" i="39"/>
  <c r="AF22" i="39"/>
  <c r="AN22" i="39"/>
  <c r="AR22" i="39"/>
  <c r="AV22" i="39"/>
  <c r="AZ22" i="39"/>
  <c r="H24" i="39"/>
  <c r="L24" i="39"/>
  <c r="P24" i="39"/>
  <c r="T24" i="39"/>
  <c r="X24" i="39"/>
  <c r="AF24" i="39"/>
  <c r="AN24" i="39"/>
  <c r="AR24" i="39"/>
  <c r="AV24" i="39"/>
  <c r="AZ24" i="39"/>
  <c r="H26" i="39"/>
  <c r="L26" i="39"/>
  <c r="P26" i="39"/>
  <c r="T26" i="39"/>
  <c r="X26" i="39"/>
  <c r="AF26" i="39"/>
  <c r="AN26" i="39"/>
  <c r="AR26" i="39"/>
  <c r="AV26" i="39"/>
  <c r="AZ26" i="39"/>
  <c r="P28" i="39"/>
  <c r="T28" i="39"/>
  <c r="X28" i="39"/>
  <c r="AF28" i="39"/>
  <c r="AN28" i="39"/>
  <c r="AR28" i="39"/>
  <c r="AV28" i="39"/>
  <c r="AZ28" i="39"/>
  <c r="N29" i="39"/>
  <c r="R29" i="39"/>
  <c r="V29" i="39"/>
  <c r="AL29" i="39"/>
  <c r="AP29" i="39"/>
  <c r="AT29" i="39"/>
  <c r="AX29" i="39"/>
  <c r="BB29" i="39"/>
  <c r="BF29" i="39"/>
  <c r="AN30" i="39"/>
  <c r="AR30" i="39"/>
  <c r="AV30" i="39"/>
  <c r="AZ30" i="39"/>
  <c r="N31" i="39"/>
  <c r="R31" i="39"/>
  <c r="W31" i="39"/>
  <c r="AS31" i="39"/>
  <c r="BI31" i="39"/>
  <c r="BG33" i="39"/>
  <c r="BH33" i="39" s="1"/>
  <c r="BC33" i="39"/>
  <c r="AY33" i="39"/>
  <c r="AU33" i="39"/>
  <c r="AQ33" i="39"/>
  <c r="AM33" i="39"/>
  <c r="W33" i="39"/>
  <c r="S33" i="39"/>
  <c r="O33" i="39"/>
  <c r="K33" i="39"/>
  <c r="G33" i="39"/>
  <c r="C33" i="39"/>
  <c r="BJ33" i="39"/>
  <c r="BF33" i="39"/>
  <c r="BB33" i="39"/>
  <c r="AX33" i="39"/>
  <c r="AT33" i="39"/>
  <c r="AP33" i="39"/>
  <c r="AL33" i="39"/>
  <c r="V33" i="39"/>
  <c r="R33" i="39"/>
  <c r="N33" i="39"/>
  <c r="Q33" i="39"/>
  <c r="AC33" i="39"/>
  <c r="AO33" i="39"/>
  <c r="AW33" i="39"/>
  <c r="BE33" i="39"/>
  <c r="M35" i="39"/>
  <c r="U35" i="39"/>
  <c r="AS35" i="39"/>
  <c r="BI35" i="39"/>
  <c r="BG37" i="39"/>
  <c r="BH37" i="39" s="1"/>
  <c r="BC37" i="39"/>
  <c r="AY37" i="39"/>
  <c r="AU37" i="39"/>
  <c r="AQ37" i="39"/>
  <c r="AM37" i="39"/>
  <c r="W37" i="39"/>
  <c r="S37" i="39"/>
  <c r="O37" i="39"/>
  <c r="K37" i="39"/>
  <c r="G37" i="39"/>
  <c r="C37" i="39"/>
  <c r="BJ37" i="39"/>
  <c r="BF37" i="39"/>
  <c r="BB37" i="39"/>
  <c r="AX37" i="39"/>
  <c r="AT37" i="39"/>
  <c r="AP37" i="39"/>
  <c r="AL37" i="39"/>
  <c r="V37" i="39"/>
  <c r="R37" i="39"/>
  <c r="N37" i="39"/>
  <c r="Q37" i="39"/>
  <c r="AC37" i="39"/>
  <c r="AO37" i="39"/>
  <c r="AW37" i="39"/>
  <c r="BE37" i="39"/>
  <c r="M39" i="39"/>
  <c r="U39" i="39"/>
  <c r="AS39" i="39"/>
  <c r="BI39" i="39"/>
  <c r="BG41" i="39"/>
  <c r="BH41" i="39" s="1"/>
  <c r="BC41" i="39"/>
  <c r="AY41" i="39"/>
  <c r="AU41" i="39"/>
  <c r="AQ41" i="39"/>
  <c r="AM41" i="39"/>
  <c r="W41" i="39"/>
  <c r="S41" i="39"/>
  <c r="O41" i="39"/>
  <c r="K41" i="39"/>
  <c r="G41" i="39"/>
  <c r="C41" i="39"/>
  <c r="BJ41" i="39"/>
  <c r="BF41" i="39"/>
  <c r="BB41" i="39"/>
  <c r="AX41" i="39"/>
  <c r="AT41" i="39"/>
  <c r="AP41" i="39"/>
  <c r="AL41" i="39"/>
  <c r="V41" i="39"/>
  <c r="R41" i="39"/>
  <c r="N41" i="39"/>
  <c r="BD41" i="39"/>
  <c r="AZ41" i="39"/>
  <c r="AV41" i="39"/>
  <c r="AR41" i="39"/>
  <c r="AN41" i="39"/>
  <c r="AF41" i="39"/>
  <c r="X41" i="39"/>
  <c r="T41" i="39"/>
  <c r="P41" i="39"/>
  <c r="L41" i="39"/>
  <c r="H41" i="39"/>
  <c r="Q41" i="39"/>
  <c r="AS41" i="39"/>
  <c r="BI41" i="39"/>
  <c r="BG43" i="39"/>
  <c r="BH43" i="39" s="1"/>
  <c r="BC43" i="39"/>
  <c r="AY43" i="39"/>
  <c r="AU43" i="39"/>
  <c r="AQ43" i="39"/>
  <c r="AM43" i="39"/>
  <c r="W43" i="39"/>
  <c r="S43" i="39"/>
  <c r="O43" i="39"/>
  <c r="K43" i="39"/>
  <c r="G43" i="39"/>
  <c r="C43" i="39"/>
  <c r="BJ43" i="39"/>
  <c r="BF43" i="39"/>
  <c r="BB43" i="39"/>
  <c r="AX43" i="39"/>
  <c r="AT43" i="39"/>
  <c r="AP43" i="39"/>
  <c r="AL43" i="39"/>
  <c r="V43" i="39"/>
  <c r="R43" i="39"/>
  <c r="N43" i="39"/>
  <c r="BD43" i="39"/>
  <c r="AZ43" i="39"/>
  <c r="AV43" i="39"/>
  <c r="AR43" i="39"/>
  <c r="AN43" i="39"/>
  <c r="AF43" i="39"/>
  <c r="X43" i="39"/>
  <c r="T43" i="39"/>
  <c r="P43" i="39"/>
  <c r="L43" i="39"/>
  <c r="H43" i="39"/>
  <c r="Q43" i="39"/>
  <c r="AS43" i="39"/>
  <c r="BI43" i="39"/>
  <c r="H45" i="39"/>
  <c r="L45" i="39"/>
  <c r="P45" i="39"/>
  <c r="T45" i="39"/>
  <c r="X45" i="39"/>
  <c r="AF45" i="39"/>
  <c r="AN45" i="39"/>
  <c r="AR45" i="39"/>
  <c r="AV45" i="39"/>
  <c r="AZ45" i="39"/>
  <c r="BD45" i="39"/>
  <c r="H47" i="39"/>
  <c r="L47" i="39"/>
  <c r="P47" i="39"/>
  <c r="T47" i="39"/>
  <c r="X47" i="39"/>
  <c r="AF47" i="39"/>
  <c r="AN47" i="39"/>
  <c r="AR47" i="39"/>
  <c r="AV47" i="39"/>
  <c r="AZ47" i="39"/>
  <c r="BD47" i="39"/>
  <c r="H49" i="39"/>
  <c r="L49" i="39"/>
  <c r="P49" i="39"/>
  <c r="T49" i="39"/>
  <c r="X49" i="39"/>
  <c r="AF49" i="39"/>
  <c r="AN49" i="39"/>
  <c r="AR49" i="39"/>
  <c r="AV49" i="39"/>
  <c r="AZ49" i="39"/>
  <c r="BD49" i="39"/>
  <c r="P52" i="39"/>
  <c r="U52" i="39"/>
  <c r="AN52" i="39"/>
  <c r="AS52" i="39"/>
  <c r="AX52" i="39"/>
  <c r="BD52" i="39"/>
  <c r="P56" i="39"/>
  <c r="U56" i="39"/>
  <c r="AN56" i="39"/>
  <c r="AS56" i="39"/>
  <c r="AX56" i="39"/>
  <c r="BD56" i="39"/>
  <c r="M45" i="39"/>
  <c r="Q45" i="39"/>
  <c r="U45" i="39"/>
  <c r="AC45" i="39"/>
  <c r="AO45" i="39"/>
  <c r="AS45" i="39"/>
  <c r="AW45" i="39"/>
  <c r="BE45" i="39"/>
  <c r="BI45" i="39"/>
  <c r="M47" i="39"/>
  <c r="Q47" i="39"/>
  <c r="U47" i="39"/>
  <c r="AC47" i="39"/>
  <c r="AO47" i="39"/>
  <c r="AS47" i="39"/>
  <c r="AW47" i="39"/>
  <c r="BE47" i="39"/>
  <c r="BI47" i="39"/>
  <c r="M49" i="39"/>
  <c r="Q49" i="39"/>
  <c r="U49" i="39"/>
  <c r="AC49" i="39"/>
  <c r="AO49" i="39"/>
  <c r="AS49" i="39"/>
  <c r="AW49" i="39"/>
  <c r="BE49" i="39"/>
  <c r="BI49" i="39"/>
  <c r="BG52" i="39"/>
  <c r="BH52" i="39" s="1"/>
  <c r="BC52" i="39"/>
  <c r="AY52" i="39"/>
  <c r="AU52" i="39"/>
  <c r="AQ52" i="39"/>
  <c r="AM52" i="39"/>
  <c r="W52" i="39"/>
  <c r="S52" i="39"/>
  <c r="O52" i="39"/>
  <c r="K52" i="39"/>
  <c r="G52" i="39"/>
  <c r="C52" i="39"/>
  <c r="L52" i="39"/>
  <c r="Q52" i="39"/>
  <c r="V52" i="39"/>
  <c r="AO52" i="39"/>
  <c r="AT52" i="39"/>
  <c r="AZ52" i="39"/>
  <c r="BE52" i="39"/>
  <c r="BJ52" i="39"/>
  <c r="BG56" i="39"/>
  <c r="BH56" i="39" s="1"/>
  <c r="BC56" i="39"/>
  <c r="AY56" i="39"/>
  <c r="AU56" i="39"/>
  <c r="AQ56" i="39"/>
  <c r="AM56" i="39"/>
  <c r="W56" i="39"/>
  <c r="S56" i="39"/>
  <c r="O56" i="39"/>
  <c r="K56" i="39"/>
  <c r="G56" i="39"/>
  <c r="C56" i="39"/>
  <c r="L56" i="39"/>
  <c r="Q56" i="39"/>
  <c r="V56" i="39"/>
  <c r="AO56" i="39"/>
  <c r="AT56" i="39"/>
  <c r="AZ56" i="39"/>
  <c r="BE56" i="39"/>
  <c r="BJ56" i="39"/>
  <c r="H32" i="39"/>
  <c r="L32" i="39"/>
  <c r="P32" i="39"/>
  <c r="T32" i="39"/>
  <c r="X32" i="39"/>
  <c r="AF32" i="39"/>
  <c r="AN32" i="39"/>
  <c r="AR32" i="39"/>
  <c r="AV32" i="39"/>
  <c r="AZ32" i="39"/>
  <c r="BD32" i="39"/>
  <c r="H34" i="39"/>
  <c r="L34" i="39"/>
  <c r="P34" i="39"/>
  <c r="T34" i="39"/>
  <c r="X34" i="39"/>
  <c r="AF34" i="39"/>
  <c r="AN34" i="39"/>
  <c r="AR34" i="39"/>
  <c r="AV34" i="39"/>
  <c r="AZ34" i="39"/>
  <c r="BD34" i="39"/>
  <c r="H36" i="39"/>
  <c r="L36" i="39"/>
  <c r="P36" i="39"/>
  <c r="T36" i="39"/>
  <c r="X36" i="39"/>
  <c r="AF36" i="39"/>
  <c r="AN36" i="39"/>
  <c r="AR36" i="39"/>
  <c r="AV36" i="39"/>
  <c r="AZ36" i="39"/>
  <c r="BD36" i="39"/>
  <c r="H38" i="39"/>
  <c r="L38" i="39"/>
  <c r="P38" i="39"/>
  <c r="T38" i="39"/>
  <c r="X38" i="39"/>
  <c r="AF38" i="39"/>
  <c r="AN38" i="39"/>
  <c r="AR38" i="39"/>
  <c r="AV38" i="39"/>
  <c r="AZ38" i="39"/>
  <c r="BD38" i="39"/>
  <c r="H40" i="39"/>
  <c r="L40" i="39"/>
  <c r="P40" i="39"/>
  <c r="T40" i="39"/>
  <c r="X40" i="39"/>
  <c r="AF40" i="39"/>
  <c r="AN40" i="39"/>
  <c r="AR40" i="39"/>
  <c r="AV40" i="39"/>
  <c r="AZ40" i="39"/>
  <c r="BD40" i="39"/>
  <c r="H42" i="39"/>
  <c r="L42" i="39"/>
  <c r="P42" i="39"/>
  <c r="T42" i="39"/>
  <c r="X42" i="39"/>
  <c r="AF42" i="39"/>
  <c r="AN42" i="39"/>
  <c r="AR42" i="39"/>
  <c r="AV42" i="39"/>
  <c r="AZ42" i="39"/>
  <c r="BD42" i="39"/>
  <c r="H44" i="39"/>
  <c r="L44" i="39"/>
  <c r="P44" i="39"/>
  <c r="T44" i="39"/>
  <c r="X44" i="39"/>
  <c r="AF44" i="39"/>
  <c r="AN44" i="39"/>
  <c r="AR44" i="39"/>
  <c r="AV44" i="39"/>
  <c r="AZ44" i="39"/>
  <c r="BD44" i="39"/>
  <c r="N45" i="39"/>
  <c r="R45" i="39"/>
  <c r="V45" i="39"/>
  <c r="AL45" i="39"/>
  <c r="AP45" i="39"/>
  <c r="AT45" i="39"/>
  <c r="AX45" i="39"/>
  <c r="BB45" i="39"/>
  <c r="BF45" i="39"/>
  <c r="BJ45" i="39"/>
  <c r="H46" i="39"/>
  <c r="L46" i="39"/>
  <c r="P46" i="39"/>
  <c r="T46" i="39"/>
  <c r="X46" i="39"/>
  <c r="AF46" i="39"/>
  <c r="AN46" i="39"/>
  <c r="AR46" i="39"/>
  <c r="AV46" i="39"/>
  <c r="AZ46" i="39"/>
  <c r="BD46" i="39"/>
  <c r="N47" i="39"/>
  <c r="R47" i="39"/>
  <c r="V47" i="39"/>
  <c r="AL47" i="39"/>
  <c r="AP47" i="39"/>
  <c r="AT47" i="39"/>
  <c r="AX47" i="39"/>
  <c r="BB47" i="39"/>
  <c r="BF47" i="39"/>
  <c r="BJ47" i="39"/>
  <c r="H48" i="39"/>
  <c r="L48" i="39"/>
  <c r="P48" i="39"/>
  <c r="T48" i="39"/>
  <c r="X48" i="39"/>
  <c r="AF48" i="39"/>
  <c r="AN48" i="39"/>
  <c r="AR48" i="39"/>
  <c r="AV48" i="39"/>
  <c r="AZ48" i="39"/>
  <c r="BD48" i="39"/>
  <c r="N49" i="39"/>
  <c r="R49" i="39"/>
  <c r="V49" i="39"/>
  <c r="AL49" i="39"/>
  <c r="AP49" i="39"/>
  <c r="AT49" i="39"/>
  <c r="AX49" i="39"/>
  <c r="BB49" i="39"/>
  <c r="BF49" i="39"/>
  <c r="BJ49" i="39"/>
  <c r="H50" i="39"/>
  <c r="L50" i="39"/>
  <c r="P50" i="39"/>
  <c r="U50" i="39"/>
  <c r="AN50" i="39"/>
  <c r="AS50" i="39"/>
  <c r="AX50" i="39"/>
  <c r="BD50" i="39"/>
  <c r="H52" i="39"/>
  <c r="M52" i="39"/>
  <c r="R52" i="39"/>
  <c r="X52" i="39"/>
  <c r="AF52" i="39"/>
  <c r="AP52" i="39"/>
  <c r="AV52" i="39"/>
  <c r="BF52" i="39"/>
  <c r="P54" i="39"/>
  <c r="U54" i="39"/>
  <c r="AN54" i="39"/>
  <c r="AS54" i="39"/>
  <c r="AX54" i="39"/>
  <c r="BD54" i="39"/>
  <c r="H56" i="39"/>
  <c r="M56" i="39"/>
  <c r="R56" i="39"/>
  <c r="X56" i="39"/>
  <c r="AF56" i="39"/>
  <c r="AP56" i="39"/>
  <c r="AV56" i="39"/>
  <c r="BF56" i="39"/>
  <c r="P58" i="39"/>
  <c r="U58" i="39"/>
  <c r="AO58" i="39"/>
  <c r="AW58" i="39"/>
  <c r="N60" i="39"/>
  <c r="V60" i="39"/>
  <c r="AO60" i="39"/>
  <c r="AW60" i="39"/>
  <c r="N62" i="39"/>
  <c r="V62" i="39"/>
  <c r="AO62" i="39"/>
  <c r="AW62" i="39"/>
  <c r="N64" i="39"/>
  <c r="V64" i="39"/>
  <c r="AO64" i="39"/>
  <c r="AW64" i="39"/>
  <c r="N66" i="39"/>
  <c r="V66" i="39"/>
  <c r="AO66" i="39"/>
  <c r="AW66" i="39"/>
  <c r="BD69" i="39"/>
  <c r="AZ69" i="39"/>
  <c r="AV69" i="39"/>
  <c r="AR69" i="39"/>
  <c r="AN69" i="39"/>
  <c r="AF69" i="39"/>
  <c r="X69" i="39"/>
  <c r="T69" i="39"/>
  <c r="P69" i="39"/>
  <c r="L69" i="39"/>
  <c r="H69" i="39"/>
  <c r="BG69" i="39"/>
  <c r="BH69" i="39" s="1"/>
  <c r="BC69" i="39"/>
  <c r="AY69" i="39"/>
  <c r="AU69" i="39"/>
  <c r="AQ69" i="39"/>
  <c r="AM69" i="39"/>
  <c r="W69" i="39"/>
  <c r="S69" i="39"/>
  <c r="O69" i="39"/>
  <c r="K69" i="39"/>
  <c r="G69" i="39"/>
  <c r="C69" i="39"/>
  <c r="BI69" i="39"/>
  <c r="AS69" i="39"/>
  <c r="R69" i="39"/>
  <c r="BJ69" i="39"/>
  <c r="BB69" i="39"/>
  <c r="AT69" i="39"/>
  <c r="AL69" i="39"/>
  <c r="U69" i="39"/>
  <c r="M69" i="39"/>
  <c r="N69" i="39"/>
  <c r="AO69" i="39"/>
  <c r="BE69" i="39"/>
  <c r="M32" i="39"/>
  <c r="Q32" i="39"/>
  <c r="U32" i="39"/>
  <c r="AC32" i="39"/>
  <c r="AO32" i="39"/>
  <c r="AS32" i="39"/>
  <c r="AW32" i="39"/>
  <c r="BE32" i="39"/>
  <c r="M34" i="39"/>
  <c r="Q34" i="39"/>
  <c r="U34" i="39"/>
  <c r="AC34" i="39"/>
  <c r="AO34" i="39"/>
  <c r="AS34" i="39"/>
  <c r="AW34" i="39"/>
  <c r="BE34" i="39"/>
  <c r="M36" i="39"/>
  <c r="Q36" i="39"/>
  <c r="U36" i="39"/>
  <c r="AC36" i="39"/>
  <c r="AO36" i="39"/>
  <c r="AS36" i="39"/>
  <c r="AW36" i="39"/>
  <c r="BE36" i="39"/>
  <c r="M38" i="39"/>
  <c r="Q38" i="39"/>
  <c r="U38" i="39"/>
  <c r="AC38" i="39"/>
  <c r="AO38" i="39"/>
  <c r="AS38" i="39"/>
  <c r="AW38" i="39"/>
  <c r="BE38" i="39"/>
  <c r="M40" i="39"/>
  <c r="Q40" i="39"/>
  <c r="U40" i="39"/>
  <c r="AC40" i="39"/>
  <c r="AO40" i="39"/>
  <c r="AS40" i="39"/>
  <c r="AW40" i="39"/>
  <c r="BE40" i="39"/>
  <c r="M42" i="39"/>
  <c r="Q42" i="39"/>
  <c r="U42" i="39"/>
  <c r="AC42" i="39"/>
  <c r="AO42" i="39"/>
  <c r="AS42" i="39"/>
  <c r="AW42" i="39"/>
  <c r="BE42" i="39"/>
  <c r="M44" i="39"/>
  <c r="Q44" i="39"/>
  <c r="U44" i="39"/>
  <c r="AC44" i="39"/>
  <c r="AO44" i="39"/>
  <c r="AS44" i="39"/>
  <c r="AW44" i="39"/>
  <c r="BE44" i="39"/>
  <c r="C45" i="39"/>
  <c r="G45" i="39"/>
  <c r="K45" i="39"/>
  <c r="O45" i="39"/>
  <c r="S45" i="39"/>
  <c r="W45" i="39"/>
  <c r="AM45" i="39"/>
  <c r="AQ45" i="39"/>
  <c r="AU45" i="39"/>
  <c r="AY45" i="39"/>
  <c r="BC45" i="39"/>
  <c r="M46" i="39"/>
  <c r="Q46" i="39"/>
  <c r="U46" i="39"/>
  <c r="AC46" i="39"/>
  <c r="AO46" i="39"/>
  <c r="AS46" i="39"/>
  <c r="AW46" i="39"/>
  <c r="BE46" i="39"/>
  <c r="C47" i="39"/>
  <c r="G47" i="39"/>
  <c r="K47" i="39"/>
  <c r="O47" i="39"/>
  <c r="S47" i="39"/>
  <c r="W47" i="39"/>
  <c r="AM47" i="39"/>
  <c r="AQ47" i="39"/>
  <c r="AU47" i="39"/>
  <c r="AY47" i="39"/>
  <c r="BC47" i="39"/>
  <c r="M48" i="39"/>
  <c r="Q48" i="39"/>
  <c r="U48" i="39"/>
  <c r="AC48" i="39"/>
  <c r="AO48" i="39"/>
  <c r="AS48" i="39"/>
  <c r="AW48" i="39"/>
  <c r="BE48" i="39"/>
  <c r="C49" i="39"/>
  <c r="G49" i="39"/>
  <c r="K49" i="39"/>
  <c r="O49" i="39"/>
  <c r="S49" i="39"/>
  <c r="W49" i="39"/>
  <c r="AM49" i="39"/>
  <c r="AQ49" i="39"/>
  <c r="AU49" i="39"/>
  <c r="AY49" i="39"/>
  <c r="BC49" i="39"/>
  <c r="BG50" i="39"/>
  <c r="BH50" i="39" s="1"/>
  <c r="BC50" i="39"/>
  <c r="AY50" i="39"/>
  <c r="AU50" i="39"/>
  <c r="AQ50" i="39"/>
  <c r="AM50" i="39"/>
  <c r="W50" i="39"/>
  <c r="S50" i="39"/>
  <c r="M50" i="39"/>
  <c r="Q50" i="39"/>
  <c r="V50" i="39"/>
  <c r="AO50" i="39"/>
  <c r="AT50" i="39"/>
  <c r="AZ50" i="39"/>
  <c r="BE50" i="39"/>
  <c r="BJ50" i="39"/>
  <c r="N52" i="39"/>
  <c r="T52" i="39"/>
  <c r="AC52" i="39"/>
  <c r="AL52" i="39"/>
  <c r="AR52" i="39"/>
  <c r="AW52" i="39"/>
  <c r="BB52" i="39"/>
  <c r="BG54" i="39"/>
  <c r="BH54" i="39" s="1"/>
  <c r="BC54" i="39"/>
  <c r="AY54" i="39"/>
  <c r="AU54" i="39"/>
  <c r="AQ54" i="39"/>
  <c r="AM54" i="39"/>
  <c r="W54" i="39"/>
  <c r="S54" i="39"/>
  <c r="O54" i="39"/>
  <c r="K54" i="39"/>
  <c r="G54" i="39"/>
  <c r="C54" i="39"/>
  <c r="L54" i="39"/>
  <c r="Q54" i="39"/>
  <c r="V54" i="39"/>
  <c r="AO54" i="39"/>
  <c r="AT54" i="39"/>
  <c r="AZ54" i="39"/>
  <c r="BE54" i="39"/>
  <c r="BJ54" i="39"/>
  <c r="N56" i="39"/>
  <c r="T56" i="39"/>
  <c r="AC56" i="39"/>
  <c r="AL56" i="39"/>
  <c r="AR56" i="39"/>
  <c r="AW56" i="39"/>
  <c r="BB56" i="39"/>
  <c r="BG58" i="39"/>
  <c r="BH58" i="39" s="1"/>
  <c r="BC58" i="39"/>
  <c r="AY58" i="39"/>
  <c r="AU58" i="39"/>
  <c r="AQ58" i="39"/>
  <c r="AM58" i="39"/>
  <c r="W58" i="39"/>
  <c r="S58" i="39"/>
  <c r="O58" i="39"/>
  <c r="K58" i="39"/>
  <c r="G58" i="39"/>
  <c r="C58" i="39"/>
  <c r="BD58" i="39"/>
  <c r="AZ58" i="39"/>
  <c r="AV58" i="39"/>
  <c r="AR58" i="39"/>
  <c r="AN58" i="39"/>
  <c r="L58" i="39"/>
  <c r="Q58" i="39"/>
  <c r="V58" i="39"/>
  <c r="AP58" i="39"/>
  <c r="AX58" i="39"/>
  <c r="BF58" i="39"/>
  <c r="BG60" i="39"/>
  <c r="BH60" i="39" s="1"/>
  <c r="BC60" i="39"/>
  <c r="AY60" i="39"/>
  <c r="AU60" i="39"/>
  <c r="AQ60" i="39"/>
  <c r="AM60" i="39"/>
  <c r="W60" i="39"/>
  <c r="S60" i="39"/>
  <c r="O60" i="39"/>
  <c r="K60" i="39"/>
  <c r="G60" i="39"/>
  <c r="C60" i="39"/>
  <c r="BD60" i="39"/>
  <c r="AZ60" i="39"/>
  <c r="AV60" i="39"/>
  <c r="AR60" i="39"/>
  <c r="AN60" i="39"/>
  <c r="AF60" i="39"/>
  <c r="X60" i="39"/>
  <c r="T60" i="39"/>
  <c r="P60" i="39"/>
  <c r="L60" i="39"/>
  <c r="H60" i="39"/>
  <c r="Q60" i="39"/>
  <c r="AC60" i="39"/>
  <c r="AP60" i="39"/>
  <c r="AX60" i="39"/>
  <c r="BF60" i="39"/>
  <c r="BG62" i="39"/>
  <c r="BH62" i="39" s="1"/>
  <c r="BC62" i="39"/>
  <c r="AY62" i="39"/>
  <c r="AU62" i="39"/>
  <c r="AQ62" i="39"/>
  <c r="AM62" i="39"/>
  <c r="W62" i="39"/>
  <c r="S62" i="39"/>
  <c r="O62" i="39"/>
  <c r="K62" i="39"/>
  <c r="G62" i="39"/>
  <c r="C62" i="39"/>
  <c r="BD62" i="39"/>
  <c r="AZ62" i="39"/>
  <c r="AV62" i="39"/>
  <c r="AR62" i="39"/>
  <c r="AN62" i="39"/>
  <c r="AF62" i="39"/>
  <c r="X62" i="39"/>
  <c r="T62" i="39"/>
  <c r="P62" i="39"/>
  <c r="L62" i="39"/>
  <c r="H62" i="39"/>
  <c r="Q62" i="39"/>
  <c r="AC62" i="39"/>
  <c r="AP62" i="39"/>
  <c r="AX62" i="39"/>
  <c r="BF62" i="39"/>
  <c r="BG64" i="39"/>
  <c r="BH64" i="39" s="1"/>
  <c r="BC64" i="39"/>
  <c r="AY64" i="39"/>
  <c r="AU64" i="39"/>
  <c r="AQ64" i="39"/>
  <c r="AM64" i="39"/>
  <c r="W64" i="39"/>
  <c r="S64" i="39"/>
  <c r="O64" i="39"/>
  <c r="K64" i="39"/>
  <c r="G64" i="39"/>
  <c r="C64" i="39"/>
  <c r="BD64" i="39"/>
  <c r="AZ64" i="39"/>
  <c r="AV64" i="39"/>
  <c r="AR64" i="39"/>
  <c r="AN64" i="39"/>
  <c r="AF64" i="39"/>
  <c r="X64" i="39"/>
  <c r="T64" i="39"/>
  <c r="P64" i="39"/>
  <c r="L64" i="39"/>
  <c r="H64" i="39"/>
  <c r="Q64" i="39"/>
  <c r="AC64" i="39"/>
  <c r="AP64" i="39"/>
  <c r="AX64" i="39"/>
  <c r="BF64" i="39"/>
  <c r="BG66" i="39"/>
  <c r="BH66" i="39" s="1"/>
  <c r="BC66" i="39"/>
  <c r="AY66" i="39"/>
  <c r="AU66" i="39"/>
  <c r="AQ66" i="39"/>
  <c r="AM66" i="39"/>
  <c r="W66" i="39"/>
  <c r="S66" i="39"/>
  <c r="O66" i="39"/>
  <c r="K66" i="39"/>
  <c r="G66" i="39"/>
  <c r="C66" i="39"/>
  <c r="BD66" i="39"/>
  <c r="AZ66" i="39"/>
  <c r="AV66" i="39"/>
  <c r="AR66" i="39"/>
  <c r="AN66" i="39"/>
  <c r="AF66" i="39"/>
  <c r="X66" i="39"/>
  <c r="T66" i="39"/>
  <c r="P66" i="39"/>
  <c r="L66" i="39"/>
  <c r="H66" i="39"/>
  <c r="Q66" i="39"/>
  <c r="AC66" i="39"/>
  <c r="AP66" i="39"/>
  <c r="AX66" i="39"/>
  <c r="BF66" i="39"/>
  <c r="BD71" i="39"/>
  <c r="AZ71" i="39"/>
  <c r="AV71" i="39"/>
  <c r="AR71" i="39"/>
  <c r="AN71" i="39"/>
  <c r="AF71" i="39"/>
  <c r="X71" i="39"/>
  <c r="T71" i="39"/>
  <c r="P71" i="39"/>
  <c r="L71" i="39"/>
  <c r="H71" i="39"/>
  <c r="BG71" i="39"/>
  <c r="BH71" i="39" s="1"/>
  <c r="BC71" i="39"/>
  <c r="AY71" i="39"/>
  <c r="AU71" i="39"/>
  <c r="AQ71" i="39"/>
  <c r="AM71" i="39"/>
  <c r="W71" i="39"/>
  <c r="S71" i="39"/>
  <c r="O71" i="39"/>
  <c r="K71" i="39"/>
  <c r="G71" i="39"/>
  <c r="C71" i="39"/>
  <c r="Q71" i="39"/>
  <c r="AC71" i="39"/>
  <c r="AP71" i="39"/>
  <c r="AX71" i="39"/>
  <c r="BF71" i="39"/>
  <c r="M73" i="39"/>
  <c r="U73" i="39"/>
  <c r="AL73" i="39"/>
  <c r="AT73" i="39"/>
  <c r="AC81" i="39"/>
  <c r="BG81" i="39"/>
  <c r="BH81" i="39" s="1"/>
  <c r="BC81" i="39"/>
  <c r="AY81" i="39"/>
  <c r="AU81" i="39"/>
  <c r="AQ81" i="39"/>
  <c r="AM81" i="39"/>
  <c r="W81" i="39"/>
  <c r="S81" i="39"/>
  <c r="O81" i="39"/>
  <c r="K81" i="39"/>
  <c r="G81" i="39"/>
  <c r="C81" i="39"/>
  <c r="BJ81" i="39"/>
  <c r="BF81" i="39"/>
  <c r="BB81" i="39"/>
  <c r="AX81" i="39"/>
  <c r="AT81" i="39"/>
  <c r="AP81" i="39"/>
  <c r="AL81" i="39"/>
  <c r="V81" i="39"/>
  <c r="R81" i="39"/>
  <c r="N81" i="39"/>
  <c r="BI81" i="39"/>
  <c r="AS81" i="39"/>
  <c r="U81" i="39"/>
  <c r="M81" i="39"/>
  <c r="AZ81" i="39"/>
  <c r="AR81" i="39"/>
  <c r="T81" i="39"/>
  <c r="L81" i="39"/>
  <c r="P81" i="39"/>
  <c r="AN81" i="39"/>
  <c r="BD81" i="39"/>
  <c r="BJ73" i="39"/>
  <c r="BF73" i="39"/>
  <c r="BI73" i="39"/>
  <c r="BD73" i="39"/>
  <c r="AZ73" i="39"/>
  <c r="AV73" i="39"/>
  <c r="AR73" i="39"/>
  <c r="AN73" i="39"/>
  <c r="AF73" i="39"/>
  <c r="X73" i="39"/>
  <c r="T73" i="39"/>
  <c r="P73" i="39"/>
  <c r="L73" i="39"/>
  <c r="H73" i="39"/>
  <c r="BC73" i="39"/>
  <c r="AY73" i="39"/>
  <c r="AU73" i="39"/>
  <c r="AQ73" i="39"/>
  <c r="AM73" i="39"/>
  <c r="W73" i="39"/>
  <c r="S73" i="39"/>
  <c r="O73" i="39"/>
  <c r="K73" i="39"/>
  <c r="G73" i="39"/>
  <c r="C73" i="39"/>
  <c r="Q73" i="39"/>
  <c r="AC73" i="39"/>
  <c r="AP73" i="39"/>
  <c r="AX73" i="39"/>
  <c r="BG73" i="39"/>
  <c r="BH73" i="39" s="1"/>
  <c r="Q76" i="39"/>
  <c r="AL76" i="39"/>
  <c r="AW76" i="39"/>
  <c r="G77" i="39"/>
  <c r="Q77" i="39"/>
  <c r="AV77" i="39"/>
  <c r="V78" i="39"/>
  <c r="Q81" i="39"/>
  <c r="AO81" i="39"/>
  <c r="BE81" i="39"/>
  <c r="L84" i="39"/>
  <c r="L86" i="39"/>
  <c r="M51" i="39"/>
  <c r="Q51" i="39"/>
  <c r="U51" i="39"/>
  <c r="AC51" i="39"/>
  <c r="AO51" i="39"/>
  <c r="AS51" i="39"/>
  <c r="AW51" i="39"/>
  <c r="BE51" i="39"/>
  <c r="M53" i="39"/>
  <c r="Q53" i="39"/>
  <c r="U53" i="39"/>
  <c r="AC53" i="39"/>
  <c r="AO53" i="39"/>
  <c r="AS53" i="39"/>
  <c r="AW53" i="39"/>
  <c r="BE53" i="39"/>
  <c r="M55" i="39"/>
  <c r="Q55" i="39"/>
  <c r="U55" i="39"/>
  <c r="AC55" i="39"/>
  <c r="AO55" i="39"/>
  <c r="AS55" i="39"/>
  <c r="AW55" i="39"/>
  <c r="BE55" i="39"/>
  <c r="M57" i="39"/>
  <c r="Q57" i="39"/>
  <c r="U57" i="39"/>
  <c r="AC57" i="39"/>
  <c r="AO57" i="39"/>
  <c r="AS57" i="39"/>
  <c r="AW57" i="39"/>
  <c r="BE57" i="39"/>
  <c r="M59" i="39"/>
  <c r="Q59" i="39"/>
  <c r="U59" i="39"/>
  <c r="AC59" i="39"/>
  <c r="AO59" i="39"/>
  <c r="AS59" i="39"/>
  <c r="AW59" i="39"/>
  <c r="BE59" i="39"/>
  <c r="M61" i="39"/>
  <c r="Q61" i="39"/>
  <c r="U61" i="39"/>
  <c r="AC61" i="39"/>
  <c r="AO61" i="39"/>
  <c r="AS61" i="39"/>
  <c r="AW61" i="39"/>
  <c r="BE61" i="39"/>
  <c r="M63" i="39"/>
  <c r="Q63" i="39"/>
  <c r="U63" i="39"/>
  <c r="AC63" i="39"/>
  <c r="AO63" i="39"/>
  <c r="AS63" i="39"/>
  <c r="AW63" i="39"/>
  <c r="BE63" i="39"/>
  <c r="M65" i="39"/>
  <c r="Q65" i="39"/>
  <c r="U65" i="39"/>
  <c r="AC65" i="39"/>
  <c r="AO65" i="39"/>
  <c r="AS65" i="39"/>
  <c r="AW65" i="39"/>
  <c r="BE65" i="39"/>
  <c r="BD67" i="39"/>
  <c r="AZ67" i="39"/>
  <c r="AV67" i="39"/>
  <c r="AR67" i="39"/>
  <c r="AN67" i="39"/>
  <c r="AF67" i="39"/>
  <c r="X67" i="39"/>
  <c r="T67" i="39"/>
  <c r="P67" i="39"/>
  <c r="L67" i="39"/>
  <c r="H67" i="39"/>
  <c r="BG67" i="39"/>
  <c r="BH67" i="39" s="1"/>
  <c r="BC67" i="39"/>
  <c r="AY67" i="39"/>
  <c r="AU67" i="39"/>
  <c r="AQ67" i="39"/>
  <c r="AM67" i="39"/>
  <c r="W67" i="39"/>
  <c r="S67" i="39"/>
  <c r="O67" i="39"/>
  <c r="K67" i="39"/>
  <c r="G67" i="39"/>
  <c r="C67" i="39"/>
  <c r="N67" i="39"/>
  <c r="V67" i="39"/>
  <c r="AO67" i="39"/>
  <c r="AW67" i="39"/>
  <c r="BE67" i="39"/>
  <c r="N71" i="39"/>
  <c r="V71" i="39"/>
  <c r="AO71" i="39"/>
  <c r="AW71" i="39"/>
  <c r="BE71" i="39"/>
  <c r="R73" i="39"/>
  <c r="AS73" i="39"/>
  <c r="BD74" i="39"/>
  <c r="AZ74" i="39"/>
  <c r="AV74" i="39"/>
  <c r="AR74" i="39"/>
  <c r="AN74" i="39"/>
  <c r="AF74" i="39"/>
  <c r="X74" i="39"/>
  <c r="T74" i="39"/>
  <c r="P74" i="39"/>
  <c r="L74" i="39"/>
  <c r="H74" i="39"/>
  <c r="BJ74" i="39"/>
  <c r="BE74" i="39"/>
  <c r="AY74" i="39"/>
  <c r="AT74" i="39"/>
  <c r="AO74" i="39"/>
  <c r="U74" i="39"/>
  <c r="O74" i="39"/>
  <c r="BI74" i="39"/>
  <c r="BC74" i="39"/>
  <c r="AX74" i="39"/>
  <c r="AS74" i="39"/>
  <c r="AM74" i="39"/>
  <c r="AC74" i="39"/>
  <c r="S74" i="39"/>
  <c r="N74" i="39"/>
  <c r="C74" i="39"/>
  <c r="G74" i="39"/>
  <c r="R74" i="39"/>
  <c r="AP74" i="39"/>
  <c r="BJ75" i="39"/>
  <c r="BF75" i="39"/>
  <c r="BB75" i="39"/>
  <c r="AX75" i="39"/>
  <c r="AT75" i="39"/>
  <c r="AP75" i="39"/>
  <c r="AL75" i="39"/>
  <c r="V75" i="39"/>
  <c r="R75" i="39"/>
  <c r="N75" i="39"/>
  <c r="BI75" i="39"/>
  <c r="BD75" i="39"/>
  <c r="AY75" i="39"/>
  <c r="AS75" i="39"/>
  <c r="AN75" i="39"/>
  <c r="U75" i="39"/>
  <c r="P75" i="39"/>
  <c r="K75" i="39"/>
  <c r="BC75" i="39"/>
  <c r="AW75" i="39"/>
  <c r="AR75" i="39"/>
  <c r="AM75" i="39"/>
  <c r="AC75" i="39"/>
  <c r="T75" i="39"/>
  <c r="O75" i="39"/>
  <c r="H75" i="39"/>
  <c r="S75" i="39"/>
  <c r="AO75" i="39"/>
  <c r="AZ75" i="39"/>
  <c r="BD76" i="39"/>
  <c r="AZ76" i="39"/>
  <c r="AV76" i="39"/>
  <c r="AR76" i="39"/>
  <c r="AN76" i="39"/>
  <c r="AF76" i="39"/>
  <c r="X76" i="39"/>
  <c r="T76" i="39"/>
  <c r="P76" i="39"/>
  <c r="L76" i="39"/>
  <c r="H76" i="39"/>
  <c r="BJ76" i="39"/>
  <c r="BE76" i="39"/>
  <c r="AY76" i="39"/>
  <c r="AT76" i="39"/>
  <c r="AO76" i="39"/>
  <c r="U76" i="39"/>
  <c r="O76" i="39"/>
  <c r="BI76" i="39"/>
  <c r="BC76" i="39"/>
  <c r="AX76" i="39"/>
  <c r="AS76" i="39"/>
  <c r="AM76" i="39"/>
  <c r="AC76" i="39"/>
  <c r="S76" i="39"/>
  <c r="N76" i="39"/>
  <c r="C76" i="39"/>
  <c r="G76" i="39"/>
  <c r="R76" i="39"/>
  <c r="AP76" i="39"/>
  <c r="BJ77" i="39"/>
  <c r="BF77" i="39"/>
  <c r="BB77" i="39"/>
  <c r="AX77" i="39"/>
  <c r="AT77" i="39"/>
  <c r="AP77" i="39"/>
  <c r="AL77" i="39"/>
  <c r="V77" i="39"/>
  <c r="R77" i="39"/>
  <c r="N77" i="39"/>
  <c r="BI77" i="39"/>
  <c r="BD77" i="39"/>
  <c r="AY77" i="39"/>
  <c r="AS77" i="39"/>
  <c r="AN77" i="39"/>
  <c r="U77" i="39"/>
  <c r="P77" i="39"/>
  <c r="K77" i="39"/>
  <c r="BC77" i="39"/>
  <c r="AW77" i="39"/>
  <c r="AR77" i="39"/>
  <c r="AM77" i="39"/>
  <c r="AC77" i="39"/>
  <c r="T77" i="39"/>
  <c r="O77" i="39"/>
  <c r="H77" i="39"/>
  <c r="S77" i="39"/>
  <c r="AO77" i="39"/>
  <c r="AZ77" i="39"/>
  <c r="BI78" i="39"/>
  <c r="BE78" i="39"/>
  <c r="AW78" i="39"/>
  <c r="AS78" i="39"/>
  <c r="AO78" i="39"/>
  <c r="AC78" i="39"/>
  <c r="U78" i="39"/>
  <c r="Q78" i="39"/>
  <c r="M78" i="39"/>
  <c r="BD78" i="39"/>
  <c r="AZ78" i="39"/>
  <c r="AV78" i="39"/>
  <c r="AR78" i="39"/>
  <c r="AN78" i="39"/>
  <c r="AF78" i="39"/>
  <c r="X78" i="39"/>
  <c r="T78" i="39"/>
  <c r="P78" i="39"/>
  <c r="L78" i="39"/>
  <c r="H78" i="39"/>
  <c r="BC78" i="39"/>
  <c r="AU78" i="39"/>
  <c r="AM78" i="39"/>
  <c r="S78" i="39"/>
  <c r="K78" i="39"/>
  <c r="BJ78" i="39"/>
  <c r="BB78" i="39"/>
  <c r="AT78" i="39"/>
  <c r="AL78" i="39"/>
  <c r="R78" i="39"/>
  <c r="C78" i="39"/>
  <c r="G78" i="39"/>
  <c r="W78" i="39"/>
  <c r="AY78" i="39"/>
  <c r="H81" i="39"/>
  <c r="X81" i="39"/>
  <c r="AF81" i="39"/>
  <c r="AV81" i="39"/>
  <c r="BJ84" i="39"/>
  <c r="BF84" i="39"/>
  <c r="BB84" i="39"/>
  <c r="AX84" i="39"/>
  <c r="AT84" i="39"/>
  <c r="AP84" i="39"/>
  <c r="AL84" i="39"/>
  <c r="V84" i="39"/>
  <c r="R84" i="39"/>
  <c r="N84" i="39"/>
  <c r="BC84" i="39"/>
  <c r="AW84" i="39"/>
  <c r="AR84" i="39"/>
  <c r="AM84" i="39"/>
  <c r="AC84" i="39"/>
  <c r="T84" i="39"/>
  <c r="O84" i="39"/>
  <c r="BG84" i="39"/>
  <c r="BH84" i="39" s="1"/>
  <c r="AV84" i="39"/>
  <c r="AQ84" i="39"/>
  <c r="AF84" i="39"/>
  <c r="X84" i="39"/>
  <c r="S84" i="39"/>
  <c r="M84" i="39"/>
  <c r="H84" i="39"/>
  <c r="C84" i="39"/>
  <c r="AZ84" i="39"/>
  <c r="AO84" i="39"/>
  <c r="Q84" i="39"/>
  <c r="G84" i="39"/>
  <c r="BI84" i="39"/>
  <c r="AY84" i="39"/>
  <c r="AN84" i="39"/>
  <c r="P84" i="39"/>
  <c r="U84" i="39"/>
  <c r="BD84" i="39"/>
  <c r="BG86" i="39"/>
  <c r="BH86" i="39" s="1"/>
  <c r="BC86" i="39"/>
  <c r="AY86" i="39"/>
  <c r="AU86" i="39"/>
  <c r="AQ86" i="39"/>
  <c r="AM86" i="39"/>
  <c r="W86" i="39"/>
  <c r="S86" i="39"/>
  <c r="O86" i="39"/>
  <c r="K86" i="39"/>
  <c r="G86" i="39"/>
  <c r="C86" i="39"/>
  <c r="BJ86" i="39"/>
  <c r="BF86" i="39"/>
  <c r="BB86" i="39"/>
  <c r="AX86" i="39"/>
  <c r="AT86" i="39"/>
  <c r="AP86" i="39"/>
  <c r="AL86" i="39"/>
  <c r="V86" i="39"/>
  <c r="R86" i="39"/>
  <c r="N86" i="39"/>
  <c r="BD86" i="39"/>
  <c r="AV86" i="39"/>
  <c r="AN86" i="39"/>
  <c r="AF86" i="39"/>
  <c r="X86" i="39"/>
  <c r="P86" i="39"/>
  <c r="H86" i="39"/>
  <c r="BI86" i="39"/>
  <c r="AS86" i="39"/>
  <c r="U86" i="39"/>
  <c r="M86" i="39"/>
  <c r="AW86" i="39"/>
  <c r="T86" i="39"/>
  <c r="AR86" i="39"/>
  <c r="Q86" i="39"/>
  <c r="AC86" i="39"/>
  <c r="AO86" i="39"/>
  <c r="BD92" i="39"/>
  <c r="AZ92" i="39"/>
  <c r="AV92" i="39"/>
  <c r="AR92" i="39"/>
  <c r="AN92" i="39"/>
  <c r="AF92" i="39"/>
  <c r="X92" i="39"/>
  <c r="T92" i="39"/>
  <c r="P92" i="39"/>
  <c r="L92" i="39"/>
  <c r="H92" i="39"/>
  <c r="BJ92" i="39"/>
  <c r="BF92" i="39"/>
  <c r="BB92" i="39"/>
  <c r="AX92" i="39"/>
  <c r="AT92" i="39"/>
  <c r="AP92" i="39"/>
  <c r="AL92" i="39"/>
  <c r="V92" i="39"/>
  <c r="R92" i="39"/>
  <c r="N92" i="39"/>
  <c r="BE92" i="39"/>
  <c r="AW92" i="39"/>
  <c r="AO92" i="39"/>
  <c r="W92" i="39"/>
  <c r="O92" i="39"/>
  <c r="G92" i="39"/>
  <c r="BC92" i="39"/>
  <c r="AU92" i="39"/>
  <c r="AM92" i="39"/>
  <c r="U92" i="39"/>
  <c r="M92" i="39"/>
  <c r="BI92" i="39"/>
  <c r="AS92" i="39"/>
  <c r="S92" i="39"/>
  <c r="K92" i="39"/>
  <c r="C92" i="39"/>
  <c r="Q92" i="39"/>
  <c r="BG92" i="39"/>
  <c r="BH92" i="39" s="1"/>
  <c r="AY92" i="39"/>
  <c r="M68" i="39"/>
  <c r="Q68" i="39"/>
  <c r="U68" i="39"/>
  <c r="AC68" i="39"/>
  <c r="AO68" i="39"/>
  <c r="AS68" i="39"/>
  <c r="AW68" i="39"/>
  <c r="BE68" i="39"/>
  <c r="BI68" i="39"/>
  <c r="M70" i="39"/>
  <c r="Q70" i="39"/>
  <c r="U70" i="39"/>
  <c r="AC70" i="39"/>
  <c r="AO70" i="39"/>
  <c r="AS70" i="39"/>
  <c r="AW70" i="39"/>
  <c r="BE70" i="39"/>
  <c r="BI70" i="39"/>
  <c r="M72" i="39"/>
  <c r="Q72" i="39"/>
  <c r="U72" i="39"/>
  <c r="AC72" i="39"/>
  <c r="AO72" i="39"/>
  <c r="AS72" i="39"/>
  <c r="AW72" i="39"/>
  <c r="BE72" i="39"/>
  <c r="BI72" i="39"/>
  <c r="BD90" i="39"/>
  <c r="AZ90" i="39"/>
  <c r="AV90" i="39"/>
  <c r="AR90" i="39"/>
  <c r="AN90" i="39"/>
  <c r="AF90" i="39"/>
  <c r="X90" i="39"/>
  <c r="T90" i="39"/>
  <c r="P90" i="39"/>
  <c r="L90" i="39"/>
  <c r="H90" i="39"/>
  <c r="BJ90" i="39"/>
  <c r="BF90" i="39"/>
  <c r="BB90" i="39"/>
  <c r="AX90" i="39"/>
  <c r="AT90" i="39"/>
  <c r="AP90" i="39"/>
  <c r="AL90" i="39"/>
  <c r="V90" i="39"/>
  <c r="R90" i="39"/>
  <c r="N90" i="39"/>
  <c r="BE90" i="39"/>
  <c r="AW90" i="39"/>
  <c r="AO90" i="39"/>
  <c r="W90" i="39"/>
  <c r="O90" i="39"/>
  <c r="G90" i="39"/>
  <c r="BC90" i="39"/>
  <c r="AU90" i="39"/>
  <c r="AM90" i="39"/>
  <c r="U90" i="39"/>
  <c r="M90" i="39"/>
  <c r="BI90" i="39"/>
  <c r="AS90" i="39"/>
  <c r="S90" i="39"/>
  <c r="K90" i="39"/>
  <c r="C90" i="39"/>
  <c r="Q90" i="39"/>
  <c r="BG90" i="39"/>
  <c r="BH90" i="39" s="1"/>
  <c r="AY90" i="39"/>
  <c r="AQ92" i="39"/>
  <c r="N68" i="39"/>
  <c r="R68" i="39"/>
  <c r="V68" i="39"/>
  <c r="AL68" i="39"/>
  <c r="AP68" i="39"/>
  <c r="AT68" i="39"/>
  <c r="AX68" i="39"/>
  <c r="BB68" i="39"/>
  <c r="BF68" i="39"/>
  <c r="N70" i="39"/>
  <c r="R70" i="39"/>
  <c r="V70" i="39"/>
  <c r="AL70" i="39"/>
  <c r="AP70" i="39"/>
  <c r="AT70" i="39"/>
  <c r="AX70" i="39"/>
  <c r="BB70" i="39"/>
  <c r="BF70" i="39"/>
  <c r="N72" i="39"/>
  <c r="R72" i="39"/>
  <c r="V72" i="39"/>
  <c r="AL72" i="39"/>
  <c r="AP72" i="39"/>
  <c r="AT72" i="39"/>
  <c r="AX72" i="39"/>
  <c r="BB72" i="39"/>
  <c r="BF72" i="39"/>
  <c r="BG79" i="39"/>
  <c r="BH79" i="39" s="1"/>
  <c r="BC79" i="39"/>
  <c r="AY79" i="39"/>
  <c r="AU79" i="39"/>
  <c r="AQ79" i="39"/>
  <c r="AM79" i="39"/>
  <c r="W79" i="39"/>
  <c r="S79" i="39"/>
  <c r="O79" i="39"/>
  <c r="K79" i="39"/>
  <c r="G79" i="39"/>
  <c r="C79" i="39"/>
  <c r="BJ79" i="39"/>
  <c r="BF79" i="39"/>
  <c r="BB79" i="39"/>
  <c r="AX79" i="39"/>
  <c r="AT79" i="39"/>
  <c r="AP79" i="39"/>
  <c r="AL79" i="39"/>
  <c r="V79" i="39"/>
  <c r="R79" i="39"/>
  <c r="N79" i="39"/>
  <c r="Q79" i="39"/>
  <c r="AC79" i="39"/>
  <c r="AO79" i="39"/>
  <c r="AW79" i="39"/>
  <c r="BE79" i="39"/>
  <c r="BD83" i="39"/>
  <c r="AZ83" i="39"/>
  <c r="AV83" i="39"/>
  <c r="AR83" i="39"/>
  <c r="AN83" i="39"/>
  <c r="AF83" i="39"/>
  <c r="X83" i="39"/>
  <c r="T83" i="39"/>
  <c r="P83" i="39"/>
  <c r="L83" i="39"/>
  <c r="H83" i="39"/>
  <c r="BI83" i="39"/>
  <c r="BC83" i="39"/>
  <c r="AX83" i="39"/>
  <c r="AS83" i="39"/>
  <c r="AM83" i="39"/>
  <c r="AC83" i="39"/>
  <c r="S83" i="39"/>
  <c r="N83" i="39"/>
  <c r="C83" i="39"/>
  <c r="BG83" i="39"/>
  <c r="BH83" i="39" s="1"/>
  <c r="BB83" i="39"/>
  <c r="AW83" i="39"/>
  <c r="AQ83" i="39"/>
  <c r="AL83" i="39"/>
  <c r="W83" i="39"/>
  <c r="R83" i="39"/>
  <c r="M83" i="39"/>
  <c r="G83" i="39"/>
  <c r="K83" i="39"/>
  <c r="V83" i="39"/>
  <c r="AU83" i="39"/>
  <c r="BF83" i="39"/>
  <c r="BI85" i="39"/>
  <c r="BE85" i="39"/>
  <c r="AW85" i="39"/>
  <c r="AS85" i="39"/>
  <c r="AO85" i="39"/>
  <c r="AC85" i="39"/>
  <c r="BD85" i="39"/>
  <c r="AZ85" i="39"/>
  <c r="AV85" i="39"/>
  <c r="AR85" i="39"/>
  <c r="AN85" i="39"/>
  <c r="AF85" i="39"/>
  <c r="X85" i="39"/>
  <c r="T85" i="39"/>
  <c r="P85" i="39"/>
  <c r="L85" i="39"/>
  <c r="H85" i="39"/>
  <c r="BJ85" i="39"/>
  <c r="BB85" i="39"/>
  <c r="AT85" i="39"/>
  <c r="AL85" i="39"/>
  <c r="S85" i="39"/>
  <c r="N85" i="39"/>
  <c r="C85" i="39"/>
  <c r="BG85" i="39"/>
  <c r="BH85" i="39" s="1"/>
  <c r="AY85" i="39"/>
  <c r="AQ85" i="39"/>
  <c r="W85" i="39"/>
  <c r="R85" i="39"/>
  <c r="M85" i="39"/>
  <c r="G85" i="39"/>
  <c r="K85" i="39"/>
  <c r="V85" i="39"/>
  <c r="AM85" i="39"/>
  <c r="BC85" i="39"/>
  <c r="AQ90" i="39"/>
  <c r="AC92" i="39"/>
  <c r="H80" i="39"/>
  <c r="L80" i="39"/>
  <c r="P80" i="39"/>
  <c r="T80" i="39"/>
  <c r="X80" i="39"/>
  <c r="AF80" i="39"/>
  <c r="AN80" i="39"/>
  <c r="AR80" i="39"/>
  <c r="AV80" i="39"/>
  <c r="AZ80" i="39"/>
  <c r="BD80" i="39"/>
  <c r="H82" i="39"/>
  <c r="L82" i="39"/>
  <c r="P82" i="39"/>
  <c r="T82" i="39"/>
  <c r="X82" i="39"/>
  <c r="AF82" i="39"/>
  <c r="AQ82" i="39"/>
  <c r="AV82" i="39"/>
  <c r="BD88" i="39"/>
  <c r="AZ88" i="39"/>
  <c r="AV88" i="39"/>
  <c r="AR88" i="39"/>
  <c r="AN88" i="39"/>
  <c r="AF88" i="39"/>
  <c r="X88" i="39"/>
  <c r="T88" i="39"/>
  <c r="P88" i="39"/>
  <c r="L88" i="39"/>
  <c r="H88" i="39"/>
  <c r="BG88" i="39"/>
  <c r="BH88" i="39" s="1"/>
  <c r="BC88" i="39"/>
  <c r="AY88" i="39"/>
  <c r="AU88" i="39"/>
  <c r="AQ88" i="39"/>
  <c r="AM88" i="39"/>
  <c r="W88" i="39"/>
  <c r="S88" i="39"/>
  <c r="O88" i="39"/>
  <c r="K88" i="39"/>
  <c r="G88" i="39"/>
  <c r="C88" i="39"/>
  <c r="BJ88" i="39"/>
  <c r="BF88" i="39"/>
  <c r="BB88" i="39"/>
  <c r="AX88" i="39"/>
  <c r="AT88" i="39"/>
  <c r="AP88" i="39"/>
  <c r="AL88" i="39"/>
  <c r="V88" i="39"/>
  <c r="R88" i="39"/>
  <c r="N88" i="39"/>
  <c r="Q88" i="39"/>
  <c r="AS88" i="39"/>
  <c r="BI88" i="39"/>
  <c r="M80" i="39"/>
  <c r="Q80" i="39"/>
  <c r="U80" i="39"/>
  <c r="AC80" i="39"/>
  <c r="AO80" i="39"/>
  <c r="AS80" i="39"/>
  <c r="AW80" i="39"/>
  <c r="BE80" i="39"/>
  <c r="BJ82" i="39"/>
  <c r="BF82" i="39"/>
  <c r="BB82" i="39"/>
  <c r="AX82" i="39"/>
  <c r="AT82" i="39"/>
  <c r="AP82" i="39"/>
  <c r="AL82" i="39"/>
  <c r="M82" i="39"/>
  <c r="Q82" i="39"/>
  <c r="U82" i="39"/>
  <c r="AC82" i="39"/>
  <c r="AM82" i="39"/>
  <c r="AR82" i="39"/>
  <c r="AW82" i="39"/>
  <c r="BC82" i="39"/>
  <c r="U88" i="39"/>
  <c r="AW88" i="39"/>
  <c r="H87" i="39"/>
  <c r="L87" i="39"/>
  <c r="P87" i="39"/>
  <c r="T87" i="39"/>
  <c r="X87" i="39"/>
  <c r="AF87" i="39"/>
  <c r="AN87" i="39"/>
  <c r="AR87" i="39"/>
  <c r="AV87" i="39"/>
  <c r="AZ87" i="39"/>
  <c r="BD87" i="39"/>
  <c r="H89" i="39"/>
  <c r="L89" i="39"/>
  <c r="P89" i="39"/>
  <c r="T89" i="39"/>
  <c r="X89" i="39"/>
  <c r="AF89" i="39"/>
  <c r="AN89" i="39"/>
  <c r="AR89" i="39"/>
  <c r="AV89" i="39"/>
  <c r="AZ89" i="39"/>
  <c r="BD89" i="39"/>
  <c r="G91" i="39"/>
  <c r="O91" i="39"/>
  <c r="W91" i="39"/>
  <c r="AO91" i="39"/>
  <c r="AW91" i="39"/>
  <c r="G93" i="39"/>
  <c r="O93" i="39"/>
  <c r="W93" i="39"/>
  <c r="AM93" i="39"/>
  <c r="AC94" i="39"/>
  <c r="Q98" i="39"/>
  <c r="M87" i="39"/>
  <c r="Q87" i="39"/>
  <c r="U87" i="39"/>
  <c r="AC87" i="39"/>
  <c r="AO87" i="39"/>
  <c r="AS87" i="39"/>
  <c r="AW87" i="39"/>
  <c r="BE87" i="39"/>
  <c r="BI87" i="39"/>
  <c r="M89" i="39"/>
  <c r="Q89" i="39"/>
  <c r="U89" i="39"/>
  <c r="AC89" i="39"/>
  <c r="AO89" i="39"/>
  <c r="AS89" i="39"/>
  <c r="AW89" i="39"/>
  <c r="BE89" i="39"/>
  <c r="BI89" i="39"/>
  <c r="BJ91" i="39"/>
  <c r="BF91" i="39"/>
  <c r="BB91" i="39"/>
  <c r="AX91" i="39"/>
  <c r="AT91" i="39"/>
  <c r="AP91" i="39"/>
  <c r="AL91" i="39"/>
  <c r="V91" i="39"/>
  <c r="R91" i="39"/>
  <c r="N91" i="39"/>
  <c r="BD91" i="39"/>
  <c r="AZ91" i="39"/>
  <c r="AV91" i="39"/>
  <c r="AR91" i="39"/>
  <c r="AN91" i="39"/>
  <c r="AF91" i="39"/>
  <c r="X91" i="39"/>
  <c r="T91" i="39"/>
  <c r="P91" i="39"/>
  <c r="L91" i="39"/>
  <c r="H91" i="39"/>
  <c r="Q91" i="39"/>
  <c r="AC91" i="39"/>
  <c r="AQ91" i="39"/>
  <c r="AY91" i="39"/>
  <c r="BG91" i="39"/>
  <c r="BH91" i="39" s="1"/>
  <c r="BJ93" i="39"/>
  <c r="BF93" i="39"/>
  <c r="BB93" i="39"/>
  <c r="AX93" i="39"/>
  <c r="AT93" i="39"/>
  <c r="AP93" i="39"/>
  <c r="AL93" i="39"/>
  <c r="V93" i="39"/>
  <c r="R93" i="39"/>
  <c r="N93" i="39"/>
  <c r="BI93" i="39"/>
  <c r="BE93" i="39"/>
  <c r="AW93" i="39"/>
  <c r="AS93" i="39"/>
  <c r="AO93" i="39"/>
  <c r="AC93" i="39"/>
  <c r="BD93" i="39"/>
  <c r="AZ93" i="39"/>
  <c r="AV93" i="39"/>
  <c r="AR93" i="39"/>
  <c r="AN93" i="39"/>
  <c r="AF93" i="39"/>
  <c r="X93" i="39"/>
  <c r="T93" i="39"/>
  <c r="P93" i="39"/>
  <c r="L93" i="39"/>
  <c r="H93" i="39"/>
  <c r="Q93" i="39"/>
  <c r="AQ93" i="39"/>
  <c r="BG93" i="39"/>
  <c r="BH93" i="39" s="1"/>
  <c r="BG98" i="39"/>
  <c r="BH98" i="39" s="1"/>
  <c r="BC98" i="39"/>
  <c r="AY98" i="39"/>
  <c r="AU98" i="39"/>
  <c r="AQ98" i="39"/>
  <c r="AM98" i="39"/>
  <c r="W98" i="39"/>
  <c r="S98" i="39"/>
  <c r="O98" i="39"/>
  <c r="K98" i="39"/>
  <c r="G98" i="39"/>
  <c r="C98" i="39"/>
  <c r="BJ98" i="39"/>
  <c r="BF98" i="39"/>
  <c r="BB98" i="39"/>
  <c r="AX98" i="39"/>
  <c r="AT98" i="39"/>
  <c r="AP98" i="39"/>
  <c r="AL98" i="39"/>
  <c r="V98" i="39"/>
  <c r="R98" i="39"/>
  <c r="N98" i="39"/>
  <c r="BD98" i="39"/>
  <c r="AV98" i="39"/>
  <c r="AN98" i="39"/>
  <c r="AF98" i="39"/>
  <c r="X98" i="39"/>
  <c r="P98" i="39"/>
  <c r="H98" i="39"/>
  <c r="BI98" i="39"/>
  <c r="AS98" i="39"/>
  <c r="U98" i="39"/>
  <c r="M98" i="39"/>
  <c r="AZ98" i="39"/>
  <c r="AR98" i="39"/>
  <c r="T98" i="39"/>
  <c r="L98" i="39"/>
  <c r="AC98" i="39"/>
  <c r="AO98" i="39"/>
  <c r="AL87" i="39"/>
  <c r="AP87" i="39"/>
  <c r="AT87" i="39"/>
  <c r="AX87" i="39"/>
  <c r="BB87" i="39"/>
  <c r="BF87" i="39"/>
  <c r="N89" i="39"/>
  <c r="R89" i="39"/>
  <c r="V89" i="39"/>
  <c r="AL89" i="39"/>
  <c r="AP89" i="39"/>
  <c r="AT89" i="39"/>
  <c r="AX89" i="39"/>
  <c r="BB89" i="39"/>
  <c r="BF89" i="39"/>
  <c r="C91" i="39"/>
  <c r="K91" i="39"/>
  <c r="S91" i="39"/>
  <c r="AS91" i="39"/>
  <c r="BI91" i="39"/>
  <c r="C93" i="39"/>
  <c r="K93" i="39"/>
  <c r="S93" i="39"/>
  <c r="AU93" i="39"/>
  <c r="BD94" i="39"/>
  <c r="AZ94" i="39"/>
  <c r="AV94" i="39"/>
  <c r="AR94" i="39"/>
  <c r="AN94" i="39"/>
  <c r="AF94" i="39"/>
  <c r="X94" i="39"/>
  <c r="T94" i="39"/>
  <c r="P94" i="39"/>
  <c r="L94" i="39"/>
  <c r="H94" i="39"/>
  <c r="BG94" i="39"/>
  <c r="BH94" i="39" s="1"/>
  <c r="BC94" i="39"/>
  <c r="AY94" i="39"/>
  <c r="AU94" i="39"/>
  <c r="AQ94" i="39"/>
  <c r="AM94" i="39"/>
  <c r="W94" i="39"/>
  <c r="S94" i="39"/>
  <c r="O94" i="39"/>
  <c r="K94" i="39"/>
  <c r="G94" i="39"/>
  <c r="C94" i="39"/>
  <c r="BJ94" i="39"/>
  <c r="BF94" i="39"/>
  <c r="BB94" i="39"/>
  <c r="AX94" i="39"/>
  <c r="AT94" i="39"/>
  <c r="AP94" i="39"/>
  <c r="AL94" i="39"/>
  <c r="V94" i="39"/>
  <c r="R94" i="39"/>
  <c r="N94" i="39"/>
  <c r="Q94" i="39"/>
  <c r="AS94" i="39"/>
  <c r="BI94" i="39"/>
  <c r="AW98" i="39"/>
  <c r="AF100" i="39"/>
  <c r="AN100" i="39"/>
  <c r="AV100" i="39"/>
  <c r="M95" i="39"/>
  <c r="Q95" i="39"/>
  <c r="U95" i="39"/>
  <c r="AC95" i="39"/>
  <c r="AO95" i="39"/>
  <c r="AS95" i="39"/>
  <c r="AW95" i="39"/>
  <c r="BE95" i="39"/>
  <c r="BG96" i="39"/>
  <c r="BH96" i="39" s="1"/>
  <c r="BC96" i="39"/>
  <c r="AY96" i="39"/>
  <c r="AU96" i="39"/>
  <c r="AQ96" i="39"/>
  <c r="AM96" i="39"/>
  <c r="W96" i="39"/>
  <c r="S96" i="39"/>
  <c r="O96" i="39"/>
  <c r="K96" i="39"/>
  <c r="G96" i="39"/>
  <c r="C96" i="39"/>
  <c r="BJ96" i="39"/>
  <c r="BF96" i="39"/>
  <c r="BB96" i="39"/>
  <c r="AX96" i="39"/>
  <c r="AT96" i="39"/>
  <c r="AP96" i="39"/>
  <c r="AL96" i="39"/>
  <c r="V96" i="39"/>
  <c r="R96" i="39"/>
  <c r="N96" i="39"/>
  <c r="Q96" i="39"/>
  <c r="AC96" i="39"/>
  <c r="AO96" i="39"/>
  <c r="AW96" i="39"/>
  <c r="BE96" i="39"/>
  <c r="BG100" i="39"/>
  <c r="BH100" i="39" s="1"/>
  <c r="BC100" i="39"/>
  <c r="AY100" i="39"/>
  <c r="AU100" i="39"/>
  <c r="AQ100" i="39"/>
  <c r="AM100" i="39"/>
  <c r="W100" i="39"/>
  <c r="S100" i="39"/>
  <c r="O100" i="39"/>
  <c r="K100" i="39"/>
  <c r="G100" i="39"/>
  <c r="C100" i="39"/>
  <c r="BJ100" i="39"/>
  <c r="BF100" i="39"/>
  <c r="BB100" i="39"/>
  <c r="AX100" i="39"/>
  <c r="AT100" i="39"/>
  <c r="AP100" i="39"/>
  <c r="AL100" i="39"/>
  <c r="V100" i="39"/>
  <c r="R100" i="39"/>
  <c r="N100" i="39"/>
  <c r="Q100" i="39"/>
  <c r="AC100" i="39"/>
  <c r="AO100" i="39"/>
  <c r="AW100" i="39"/>
  <c r="BE100" i="39"/>
  <c r="L100" i="39"/>
  <c r="T100" i="39"/>
  <c r="AR100" i="39"/>
  <c r="AZ100" i="39"/>
  <c r="H97" i="39"/>
  <c r="L97" i="39"/>
  <c r="P97" i="39"/>
  <c r="T97" i="39"/>
  <c r="X97" i="39"/>
  <c r="AF97" i="39"/>
  <c r="AN97" i="39"/>
  <c r="AR97" i="39"/>
  <c r="AV97" i="39"/>
  <c r="AZ97" i="39"/>
  <c r="BD97" i="39"/>
  <c r="H99" i="39"/>
  <c r="L99" i="39"/>
  <c r="P99" i="39"/>
  <c r="T99" i="39"/>
  <c r="X99" i="39"/>
  <c r="AF99" i="39"/>
  <c r="AN99" i="39"/>
  <c r="AR99" i="39"/>
  <c r="AV99" i="39"/>
  <c r="AZ99" i="39"/>
  <c r="BD99" i="39"/>
  <c r="H101" i="39"/>
  <c r="L101" i="39"/>
  <c r="P101" i="39"/>
  <c r="T101" i="39"/>
  <c r="X101" i="39"/>
  <c r="AF101" i="39"/>
  <c r="AN101" i="39"/>
  <c r="AR101" i="39"/>
  <c r="AV101" i="39"/>
  <c r="AZ101" i="39"/>
  <c r="BD101" i="39"/>
  <c r="M97" i="39"/>
  <c r="Q97" i="39"/>
  <c r="U97" i="39"/>
  <c r="AC97" i="39"/>
  <c r="AO97" i="39"/>
  <c r="AS97" i="39"/>
  <c r="AW97" i="39"/>
  <c r="BE97" i="39"/>
  <c r="M99" i="39"/>
  <c r="Q99" i="39"/>
  <c r="U99" i="39"/>
  <c r="AC99" i="39"/>
  <c r="AO99" i="39"/>
  <c r="AS99" i="39"/>
  <c r="AW99" i="39"/>
  <c r="BE99" i="39"/>
  <c r="M101" i="39"/>
  <c r="Q101" i="39"/>
  <c r="U101" i="39"/>
  <c r="AC101" i="39"/>
  <c r="AO101" i="39"/>
  <c r="AS101" i="39"/>
  <c r="AW101" i="39"/>
  <c r="BE101" i="39"/>
  <c r="I67" i="39"/>
  <c r="J71" i="39"/>
  <c r="J36" i="39"/>
  <c r="J60" i="39"/>
  <c r="I43" i="39"/>
  <c r="J80" i="39"/>
  <c r="J99" i="39"/>
  <c r="J28" i="39"/>
  <c r="J30" i="39"/>
  <c r="J26" i="39"/>
  <c r="J34" i="39"/>
  <c r="J59" i="39"/>
  <c r="J95" i="39"/>
  <c r="J83" i="39"/>
  <c r="J12" i="39"/>
  <c r="J14" i="39"/>
  <c r="J64" i="39"/>
  <c r="J51" i="39"/>
  <c r="J40" i="39"/>
  <c r="J19" i="39"/>
  <c r="J11" i="39"/>
  <c r="J17" i="39"/>
  <c r="J62" i="39"/>
  <c r="I69" i="39"/>
  <c r="J15" i="39"/>
  <c r="J22" i="39"/>
  <c r="J44" i="39"/>
  <c r="J48" i="39"/>
  <c r="J50" i="39"/>
  <c r="J24" i="39"/>
  <c r="J32" i="39"/>
  <c r="I58" i="39"/>
  <c r="J57" i="39"/>
  <c r="J61" i="39"/>
  <c r="I12" i="39"/>
  <c r="I14" i="39"/>
  <c r="I20" i="39"/>
  <c r="J101" i="39"/>
  <c r="J38" i="39"/>
  <c r="J85" i="39"/>
  <c r="J16" i="39"/>
  <c r="I23" i="39"/>
  <c r="J27" i="39"/>
  <c r="I22" i="39"/>
  <c r="J39" i="39"/>
  <c r="I31" i="39"/>
  <c r="I41" i="39"/>
  <c r="J97" i="39"/>
  <c r="I86" i="39"/>
  <c r="I98" i="39"/>
  <c r="I16" i="39"/>
  <c r="I18" i="39"/>
  <c r="J18" i="39"/>
  <c r="J23" i="39"/>
  <c r="I25" i="39"/>
  <c r="I24" i="39"/>
  <c r="I30" i="39"/>
  <c r="I35" i="39"/>
  <c r="I39" i="39"/>
  <c r="J29" i="39"/>
  <c r="J31" i="39"/>
  <c r="J33" i="39"/>
  <c r="J52" i="39"/>
  <c r="J56" i="39"/>
  <c r="I45" i="39"/>
  <c r="J54" i="39"/>
  <c r="J69" i="39"/>
  <c r="I50" i="39"/>
  <c r="I62" i="39"/>
  <c r="J46" i="39"/>
  <c r="J13" i="39"/>
  <c r="J63" i="39"/>
  <c r="I88" i="39"/>
  <c r="J82" i="39"/>
  <c r="I11" i="39"/>
  <c r="I13" i="39"/>
  <c r="I15" i="39"/>
  <c r="I17" i="39"/>
  <c r="I21" i="39"/>
  <c r="J25" i="39"/>
  <c r="I26" i="39"/>
  <c r="I37" i="39"/>
  <c r="J41" i="39"/>
  <c r="I47" i="39"/>
  <c r="J47" i="39"/>
  <c r="J67" i="39"/>
  <c r="J37" i="39"/>
  <c r="I49" i="39"/>
  <c r="J58" i="39"/>
  <c r="I46" i="39"/>
  <c r="I48" i="39"/>
  <c r="J76" i="39"/>
  <c r="I78" i="39"/>
  <c r="J78" i="39"/>
  <c r="I68" i="39"/>
  <c r="I79" i="39"/>
  <c r="J42" i="39"/>
  <c r="J65" i="39"/>
  <c r="J87" i="39"/>
  <c r="J20" i="39"/>
  <c r="I19" i="39"/>
  <c r="I28" i="39"/>
  <c r="J35" i="39"/>
  <c r="I29" i="39"/>
  <c r="I33" i="39"/>
  <c r="J49" i="39"/>
  <c r="I34" i="39"/>
  <c r="I38" i="39"/>
  <c r="I42" i="39"/>
  <c r="I56" i="39"/>
  <c r="I60" i="39"/>
  <c r="J81" i="39"/>
  <c r="J73" i="39"/>
  <c r="I74" i="39"/>
  <c r="I75" i="39"/>
  <c r="J84" i="39"/>
  <c r="I70" i="39"/>
  <c r="I83" i="39"/>
  <c r="J66" i="39"/>
  <c r="J53" i="39"/>
  <c r="I54" i="39"/>
  <c r="J55" i="39"/>
  <c r="I27" i="39"/>
  <c r="J21" i="39"/>
  <c r="J43" i="39"/>
  <c r="J45" i="39"/>
  <c r="I52" i="39"/>
  <c r="I81" i="39"/>
  <c r="I73" i="39"/>
  <c r="J75" i="39"/>
  <c r="I76" i="39"/>
  <c r="I77" i="39"/>
  <c r="J92" i="39"/>
  <c r="I92" i="39"/>
  <c r="I72" i="39"/>
  <c r="J79" i="39"/>
  <c r="I80" i="39"/>
  <c r="I82" i="39"/>
  <c r="I32" i="39"/>
  <c r="I84" i="39"/>
  <c r="J90" i="39"/>
  <c r="I90" i="39"/>
  <c r="I85" i="39"/>
  <c r="I89" i="39"/>
  <c r="J91" i="39"/>
  <c r="J89" i="39"/>
  <c r="I95" i="39"/>
  <c r="J96" i="39"/>
  <c r="I44" i="39"/>
  <c r="I66" i="39"/>
  <c r="I51" i="39"/>
  <c r="I55" i="39"/>
  <c r="I59" i="39"/>
  <c r="I63" i="39"/>
  <c r="J77" i="39"/>
  <c r="J72" i="39"/>
  <c r="J93" i="39"/>
  <c r="I93" i="39"/>
  <c r="J98" i="39"/>
  <c r="J100" i="39"/>
  <c r="I36" i="39"/>
  <c r="I53" i="39"/>
  <c r="I57" i="39"/>
  <c r="J88" i="39"/>
  <c r="I94" i="39"/>
  <c r="I100" i="39"/>
  <c r="I99" i="39"/>
  <c r="I40" i="39"/>
  <c r="I64" i="39"/>
  <c r="J74" i="39"/>
  <c r="J70" i="39"/>
  <c r="I96" i="39"/>
  <c r="I71" i="39"/>
  <c r="I61" i="39"/>
  <c r="I65" i="39"/>
  <c r="J86" i="39"/>
  <c r="J68" i="39"/>
  <c r="I87" i="39"/>
  <c r="I91" i="39"/>
  <c r="J94" i="39"/>
  <c r="I97" i="39"/>
  <c r="I101" i="39"/>
  <c r="I6" i="39"/>
  <c r="J7" i="39"/>
  <c r="J6" i="39"/>
  <c r="I7" i="39"/>
  <c r="I4" i="39"/>
  <c r="J4" i="39"/>
  <c r="I5" i="39"/>
  <c r="J5" i="39"/>
  <c r="I3" i="39"/>
  <c r="J3" i="39"/>
  <c r="J10" i="39"/>
  <c r="I9" i="39"/>
  <c r="J9" i="39"/>
  <c r="J8" i="39"/>
  <c r="I8" i="39"/>
  <c r="I10" i="39"/>
  <c r="M3" i="22" l="1"/>
  <c r="F11" i="22" s="1"/>
  <c r="M14" i="22"/>
  <c r="M13" i="22"/>
  <c r="B107" i="27"/>
  <c r="AG101" i="39" s="1"/>
  <c r="B106" i="27"/>
  <c r="AG100" i="39" s="1"/>
  <c r="B105" i="27"/>
  <c r="AG99" i="39" s="1"/>
  <c r="B104" i="27"/>
  <c r="AG98" i="39" s="1"/>
  <c r="B103" i="27"/>
  <c r="AG97" i="39" s="1"/>
  <c r="B102" i="27"/>
  <c r="AG96" i="39" s="1"/>
  <c r="B101" i="27"/>
  <c r="AG95" i="39" s="1"/>
  <c r="B100" i="27"/>
  <c r="AG94" i="39" s="1"/>
  <c r="B99" i="27"/>
  <c r="AG93" i="39" s="1"/>
  <c r="B98" i="27"/>
  <c r="AG92" i="39" s="1"/>
  <c r="B97" i="27"/>
  <c r="AG91" i="39" s="1"/>
  <c r="B96" i="27"/>
  <c r="AG90" i="39" s="1"/>
  <c r="B95" i="27"/>
  <c r="AG89" i="39" s="1"/>
  <c r="B94" i="27"/>
  <c r="AG88" i="39" s="1"/>
  <c r="B93" i="27"/>
  <c r="AG87" i="39" s="1"/>
  <c r="B92" i="27"/>
  <c r="AG86" i="39" s="1"/>
  <c r="B91" i="27"/>
  <c r="AG85" i="39" s="1"/>
  <c r="B90" i="27"/>
  <c r="AG84" i="39" s="1"/>
  <c r="B89" i="27"/>
  <c r="AG83" i="39" s="1"/>
  <c r="B88" i="27"/>
  <c r="AG82" i="39" s="1"/>
  <c r="B87" i="27"/>
  <c r="AG81" i="39" s="1"/>
  <c r="B86" i="27"/>
  <c r="AG80" i="39" s="1"/>
  <c r="B85" i="27"/>
  <c r="AG79" i="39" s="1"/>
  <c r="B84" i="27"/>
  <c r="AG78" i="39" s="1"/>
  <c r="B83" i="27"/>
  <c r="AG77" i="39" s="1"/>
  <c r="B82" i="27"/>
  <c r="AG76" i="39" s="1"/>
  <c r="B81" i="27"/>
  <c r="AG75" i="39" s="1"/>
  <c r="B80" i="27"/>
  <c r="AG74" i="39" s="1"/>
  <c r="B79" i="27"/>
  <c r="AG73" i="39" s="1"/>
  <c r="B78" i="27"/>
  <c r="AG72" i="39" s="1"/>
  <c r="B77" i="27"/>
  <c r="AG71" i="39" s="1"/>
  <c r="B76" i="27"/>
  <c r="AG70" i="39" s="1"/>
  <c r="B75" i="27"/>
  <c r="AG69" i="39" s="1"/>
  <c r="B74" i="27"/>
  <c r="AG68" i="39" s="1"/>
  <c r="B73" i="27"/>
  <c r="AG67" i="39" s="1"/>
  <c r="B72" i="27"/>
  <c r="AG66" i="39" s="1"/>
  <c r="B71" i="27"/>
  <c r="AG65" i="39" s="1"/>
  <c r="B70" i="27"/>
  <c r="AG64" i="39" s="1"/>
  <c r="B69" i="27"/>
  <c r="AG63" i="39" s="1"/>
  <c r="B68" i="27"/>
  <c r="AG62" i="39" s="1"/>
  <c r="B67" i="27"/>
  <c r="AG61" i="39" s="1"/>
  <c r="B66" i="27"/>
  <c r="AG60" i="39" s="1"/>
  <c r="B65" i="27"/>
  <c r="AG59" i="39" s="1"/>
  <c r="B64" i="27"/>
  <c r="AG58" i="39" s="1"/>
  <c r="B63" i="27"/>
  <c r="AG57" i="39" s="1"/>
  <c r="B62" i="27"/>
  <c r="AG56" i="39" s="1"/>
  <c r="B61" i="27"/>
  <c r="AG55" i="39" s="1"/>
  <c r="B60" i="27"/>
  <c r="AG54" i="39" s="1"/>
  <c r="B59" i="27"/>
  <c r="AG53" i="39" s="1"/>
  <c r="B58" i="27"/>
  <c r="AG52" i="39" s="1"/>
  <c r="B57" i="27"/>
  <c r="AG51" i="39" s="1"/>
  <c r="B56" i="27"/>
  <c r="AG50" i="39" s="1"/>
  <c r="B55" i="27"/>
  <c r="AG49" i="39" s="1"/>
  <c r="B54" i="27"/>
  <c r="AG48" i="39" s="1"/>
  <c r="B53" i="27"/>
  <c r="AG47" i="39" s="1"/>
  <c r="B52" i="27"/>
  <c r="AG46" i="39" s="1"/>
  <c r="B51" i="27"/>
  <c r="AG45" i="39" s="1"/>
  <c r="B50" i="27"/>
  <c r="AG44" i="39" s="1"/>
  <c r="B49" i="27"/>
  <c r="AG43" i="39" s="1"/>
  <c r="B48" i="27"/>
  <c r="AG42" i="39" s="1"/>
  <c r="B47" i="27"/>
  <c r="AG41" i="39" s="1"/>
  <c r="B46" i="27"/>
  <c r="AG40" i="39" s="1"/>
  <c r="B45" i="27"/>
  <c r="AG39" i="39" s="1"/>
  <c r="B44" i="27"/>
  <c r="AG38" i="39" s="1"/>
  <c r="B43" i="27"/>
  <c r="AG37" i="39" s="1"/>
  <c r="B42" i="27"/>
  <c r="AG36" i="39" s="1"/>
  <c r="B41" i="27"/>
  <c r="AG35" i="39" s="1"/>
  <c r="B40" i="27"/>
  <c r="AG34" i="39" s="1"/>
  <c r="B39" i="27"/>
  <c r="AG33" i="39" s="1"/>
  <c r="B38" i="27"/>
  <c r="AG32" i="39" s="1"/>
  <c r="B37" i="27"/>
  <c r="AG31" i="39" s="1"/>
  <c r="B36" i="27"/>
  <c r="AG30" i="39" s="1"/>
  <c r="B35" i="27"/>
  <c r="AG29" i="39" s="1"/>
  <c r="B34" i="27"/>
  <c r="AG28" i="39" s="1"/>
  <c r="B33" i="27"/>
  <c r="AG27" i="39" s="1"/>
  <c r="B32" i="27"/>
  <c r="AG26" i="39" s="1"/>
  <c r="B31" i="27"/>
  <c r="AG25" i="39" s="1"/>
  <c r="B30" i="27"/>
  <c r="AG24" i="39" s="1"/>
  <c r="B29" i="27"/>
  <c r="AG23" i="39" s="1"/>
  <c r="B28" i="27"/>
  <c r="AG22" i="39" s="1"/>
  <c r="B27" i="27"/>
  <c r="AG21" i="39" s="1"/>
  <c r="B26" i="27"/>
  <c r="AG20" i="39" s="1"/>
  <c r="B25" i="27"/>
  <c r="AG19" i="39" s="1"/>
  <c r="B24" i="27"/>
  <c r="AG18" i="39" s="1"/>
  <c r="B23" i="27"/>
  <c r="AG17" i="39" s="1"/>
  <c r="B22" i="27"/>
  <c r="AG16" i="39" s="1"/>
  <c r="B21" i="27"/>
  <c r="AG15" i="39" s="1"/>
  <c r="B20" i="27"/>
  <c r="AG14" i="39" s="1"/>
  <c r="B19" i="27"/>
  <c r="AG13" i="39" s="1"/>
  <c r="B18" i="27"/>
  <c r="AG12" i="39" s="1"/>
  <c r="B17" i="27"/>
  <c r="AG11" i="39" s="1"/>
  <c r="B16" i="27"/>
  <c r="AG10" i="39" s="1"/>
  <c r="F12" i="22"/>
  <c r="M16" i="22"/>
  <c r="Z8" i="27" s="1"/>
  <c r="L3" i="43" l="1"/>
  <c r="U3" i="43" s="1"/>
  <c r="M3" i="43" s="1"/>
  <c r="L2" i="43"/>
  <c r="U2" i="43" s="1"/>
  <c r="M2" i="43" s="1"/>
  <c r="Z12" i="27"/>
  <c r="Z16" i="27"/>
  <c r="Z15" i="27"/>
  <c r="Z9" i="27"/>
  <c r="Z13" i="27"/>
  <c r="Z10" i="27"/>
  <c r="Z14" i="27"/>
  <c r="Z11" i="27"/>
  <c r="Q13" i="22"/>
  <c r="Q14" i="22" s="1"/>
  <c r="BI10" i="39"/>
  <c r="BI5" i="39"/>
  <c r="BI6" i="39"/>
  <c r="BI8" i="39"/>
  <c r="BI3" i="39"/>
  <c r="BI9" i="39"/>
  <c r="BI4" i="39"/>
  <c r="BI7" i="39"/>
  <c r="BJ3" i="39"/>
  <c r="BJ7" i="39"/>
  <c r="BJ4" i="39"/>
  <c r="BJ9" i="39"/>
  <c r="BJ8" i="39"/>
  <c r="BJ5" i="39"/>
  <c r="BJ6" i="39"/>
  <c r="M48" i="22"/>
  <c r="M47" i="22"/>
  <c r="M18" i="22"/>
  <c r="M17" i="22"/>
  <c r="F22" i="22" s="1"/>
  <c r="AE12" i="27" l="1"/>
  <c r="AE11" i="27"/>
  <c r="AE13" i="27"/>
  <c r="AE9" i="27"/>
  <c r="AE10" i="27"/>
  <c r="BF5" i="39"/>
  <c r="BF9" i="39"/>
  <c r="BF6" i="39"/>
  <c r="BF4" i="39"/>
  <c r="BF3" i="39"/>
  <c r="BF7" i="39"/>
  <c r="BF8" i="39"/>
  <c r="BE4" i="39"/>
  <c r="BE3" i="39"/>
  <c r="BE9" i="39"/>
  <c r="BE7" i="39"/>
  <c r="BE6" i="39"/>
  <c r="BE8" i="39"/>
  <c r="BE5" i="39"/>
  <c r="H1" i="27"/>
  <c r="B8" i="27" s="1"/>
  <c r="M19" i="22"/>
  <c r="A3" i="40"/>
  <c r="B13" i="27" l="1"/>
  <c r="AG7" i="39" s="1"/>
  <c r="B15" i="27"/>
  <c r="AG9" i="39" s="1"/>
  <c r="B12" i="27"/>
  <c r="AG6" i="39" s="1"/>
  <c r="B10" i="27"/>
  <c r="AG4" i="39" s="1"/>
  <c r="B14" i="27"/>
  <c r="AG8" i="39" s="1"/>
  <c r="B9" i="27"/>
  <c r="AG3" i="39" s="1"/>
  <c r="B11" i="27"/>
  <c r="AG5" i="39" s="1"/>
  <c r="AE2" i="39"/>
  <c r="AD2" i="39" l="1"/>
  <c r="AB2" i="39"/>
  <c r="AA2" i="39"/>
  <c r="Z2" i="39"/>
  <c r="Y2" i="39"/>
  <c r="E2" i="39" l="1"/>
  <c r="A2" i="39"/>
  <c r="F2" i="39" s="1"/>
  <c r="W2" i="39" l="1"/>
  <c r="V2" i="39"/>
  <c r="U2" i="39"/>
  <c r="X2" i="39"/>
  <c r="AC2" i="39"/>
  <c r="T2" i="39"/>
  <c r="P2" i="39"/>
  <c r="S2" i="39"/>
  <c r="O2" i="39"/>
  <c r="R2" i="39"/>
  <c r="N2" i="39"/>
  <c r="Q2" i="39"/>
  <c r="M2" i="39"/>
  <c r="L2" i="39"/>
  <c r="K2" i="39"/>
  <c r="H2" i="39"/>
  <c r="G2" i="39"/>
  <c r="BJ2" i="39"/>
  <c r="BI2" i="39"/>
  <c r="BG2" i="39"/>
  <c r="BH2" i="39" s="1"/>
  <c r="BD2" i="39"/>
  <c r="BF2" i="39"/>
  <c r="BE2" i="39"/>
  <c r="BC2" i="39"/>
  <c r="AF2" i="39"/>
  <c r="C2" i="39"/>
  <c r="J2" i="39"/>
  <c r="I2" i="39"/>
  <c r="B101" i="39" l="1"/>
  <c r="B100" i="39"/>
  <c r="B99" i="39"/>
  <c r="B98" i="39"/>
  <c r="B97" i="39"/>
  <c r="B96" i="39"/>
  <c r="B95" i="39"/>
  <c r="B94" i="39"/>
  <c r="B93" i="39"/>
  <c r="B92" i="39"/>
  <c r="B91" i="39"/>
  <c r="B90" i="39"/>
  <c r="B89" i="39"/>
  <c r="B88" i="39"/>
  <c r="B87" i="39"/>
  <c r="B86" i="39"/>
  <c r="B85" i="39"/>
  <c r="B84" i="39"/>
  <c r="B83" i="39"/>
  <c r="B82" i="39"/>
  <c r="B81" i="39"/>
  <c r="B80" i="39"/>
  <c r="B79" i="39"/>
  <c r="B78" i="39"/>
  <c r="B77" i="39"/>
  <c r="B76" i="39"/>
  <c r="B75" i="39"/>
  <c r="B74" i="39"/>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M40" i="22" l="1"/>
  <c r="M39" i="22"/>
  <c r="M38" i="22"/>
  <c r="M37" i="22"/>
  <c r="M36" i="22"/>
  <c r="P59" i="22" s="1"/>
  <c r="M35" i="22"/>
  <c r="P58" i="22" s="1"/>
  <c r="M34" i="22"/>
  <c r="Q63" i="22"/>
  <c r="Q62" i="22"/>
  <c r="Q61" i="22"/>
  <c r="Q60" i="22"/>
  <c r="Q59" i="22"/>
  <c r="Q58" i="22"/>
  <c r="Q57" i="22"/>
  <c r="Q56" i="22"/>
  <c r="Q55" i="22"/>
  <c r="M32" i="22"/>
  <c r="Q54" i="22"/>
  <c r="Q53" i="22"/>
  <c r="Q52" i="22"/>
  <c r="Q51" i="22"/>
  <c r="P63" i="22" l="1"/>
  <c r="I3" i="40"/>
  <c r="P62" i="22"/>
  <c r="G3" i="40"/>
  <c r="P61" i="22"/>
  <c r="F3" i="40"/>
  <c r="P60" i="22"/>
  <c r="E3" i="40"/>
  <c r="P57" i="22"/>
  <c r="H3" i="40"/>
  <c r="AJ8" i="27"/>
  <c r="P55" i="22"/>
  <c r="M44" i="22"/>
  <c r="BB5" i="39" l="1"/>
  <c r="BB9" i="39"/>
  <c r="BB6" i="39"/>
  <c r="BB8" i="39"/>
  <c r="BB3" i="39"/>
  <c r="BB7" i="39"/>
  <c r="BB4" i="39"/>
  <c r="R3" i="40"/>
  <c r="BB2" i="39"/>
  <c r="AI8" i="27"/>
  <c r="M45" i="22"/>
  <c r="F24" i="22"/>
  <c r="M60" i="22" l="1"/>
  <c r="AT10" i="39" s="1"/>
  <c r="M62" i="22"/>
  <c r="AV10" i="39" s="1"/>
  <c r="M59" i="22"/>
  <c r="AS10" i="39" s="1"/>
  <c r="M61" i="22"/>
  <c r="AU10" i="39" s="1"/>
  <c r="M58" i="22"/>
  <c r="AR10" i="39" s="1"/>
  <c r="M55" i="22"/>
  <c r="AO10" i="39" s="1"/>
  <c r="M57" i="22"/>
  <c r="AQ10" i="39" s="1"/>
  <c r="M63" i="22"/>
  <c r="AW10" i="39" s="1"/>
  <c r="M33" i="22"/>
  <c r="M30" i="22"/>
  <c r="M29" i="22"/>
  <c r="P52" i="22" s="1"/>
  <c r="M52" i="22" s="1"/>
  <c r="AM10" i="39" s="1"/>
  <c r="M28" i="22"/>
  <c r="AU7" i="39" l="1"/>
  <c r="AU3" i="39"/>
  <c r="AU9" i="39"/>
  <c r="AU6" i="39"/>
  <c r="AU4" i="39"/>
  <c r="AU5" i="39"/>
  <c r="AU8" i="39"/>
  <c r="AM7" i="39"/>
  <c r="AM3" i="39"/>
  <c r="AM4" i="39"/>
  <c r="AM6" i="39"/>
  <c r="AM8" i="39"/>
  <c r="AM5" i="39"/>
  <c r="AM9" i="39"/>
  <c r="AQ9" i="39"/>
  <c r="AQ3" i="39"/>
  <c r="AQ4" i="39"/>
  <c r="AQ8" i="39"/>
  <c r="AQ7" i="39"/>
  <c r="AQ5" i="39"/>
  <c r="AQ6" i="39"/>
  <c r="AS6" i="39"/>
  <c r="AS8" i="39"/>
  <c r="AS5" i="39"/>
  <c r="AS4" i="39"/>
  <c r="AS3" i="39"/>
  <c r="AS9" i="39"/>
  <c r="AS7" i="39"/>
  <c r="AO3" i="39"/>
  <c r="AO9" i="39"/>
  <c r="AO7" i="39"/>
  <c r="AO4" i="39"/>
  <c r="AO6" i="39"/>
  <c r="AO8" i="39"/>
  <c r="AO5" i="39"/>
  <c r="AV3" i="39"/>
  <c r="AV5" i="39"/>
  <c r="AV6" i="39"/>
  <c r="AV7" i="39"/>
  <c r="AV9" i="39"/>
  <c r="AV4" i="39"/>
  <c r="AV8" i="39"/>
  <c r="AW3" i="39"/>
  <c r="AW6" i="39"/>
  <c r="AW8" i="39"/>
  <c r="AW4" i="39"/>
  <c r="AW5" i="39"/>
  <c r="AW9" i="39"/>
  <c r="AW7" i="39"/>
  <c r="AR7" i="39"/>
  <c r="AR3" i="39"/>
  <c r="AR6" i="39"/>
  <c r="AR5" i="39"/>
  <c r="AR4" i="39"/>
  <c r="AR8" i="39"/>
  <c r="AR9" i="39"/>
  <c r="AT6" i="39"/>
  <c r="AT3" i="39"/>
  <c r="AT7" i="39"/>
  <c r="AT4" i="39"/>
  <c r="AT8" i="39"/>
  <c r="AT9" i="39"/>
  <c r="AT5" i="39"/>
  <c r="AW2" i="39"/>
  <c r="AU2" i="39"/>
  <c r="AM2" i="39"/>
  <c r="AQ2" i="39"/>
  <c r="AS2" i="39"/>
  <c r="AV2" i="39"/>
  <c r="AR2" i="39"/>
  <c r="AT2" i="39"/>
  <c r="AO2" i="39"/>
  <c r="P53" i="22"/>
  <c r="M53" i="22" s="1"/>
  <c r="D3" i="40"/>
  <c r="P56" i="22"/>
  <c r="M56" i="22" s="1"/>
  <c r="AP10" i="39" s="1"/>
  <c r="N28" i="22"/>
  <c r="P51" i="22"/>
  <c r="M51" i="22" s="1"/>
  <c r="AL10" i="39" s="1"/>
  <c r="AA7" i="27"/>
  <c r="AZ10" i="39" l="1"/>
  <c r="E10" i="22"/>
  <c r="AX10" i="39"/>
  <c r="AY10" i="39"/>
  <c r="AZ7" i="39"/>
  <c r="AZ3" i="39"/>
  <c r="AZ9" i="39"/>
  <c r="AZ4" i="39"/>
  <c r="AZ8" i="39"/>
  <c r="AZ5" i="39"/>
  <c r="AZ6" i="39"/>
  <c r="AP6" i="39"/>
  <c r="AP4" i="39"/>
  <c r="AP5" i="39"/>
  <c r="AP9" i="39"/>
  <c r="AP3" i="39"/>
  <c r="AP7" i="39"/>
  <c r="AP8" i="39"/>
  <c r="AL5" i="39"/>
  <c r="AL9" i="39"/>
  <c r="AL8" i="39"/>
  <c r="AL4" i="39"/>
  <c r="AL3" i="39"/>
  <c r="AL7" i="39"/>
  <c r="AL6" i="39"/>
  <c r="AY9" i="39"/>
  <c r="AY5" i="39"/>
  <c r="AX8" i="39"/>
  <c r="AY8" i="39"/>
  <c r="AX6" i="39"/>
  <c r="AX3" i="39"/>
  <c r="AX7" i="39"/>
  <c r="AY6" i="39"/>
  <c r="AY3" i="39"/>
  <c r="AX4" i="39"/>
  <c r="AY7" i="39"/>
  <c r="AX5" i="39"/>
  <c r="AX9" i="39"/>
  <c r="AY4" i="39"/>
  <c r="AH7" i="27"/>
  <c r="D2" i="39"/>
  <c r="AH8" i="27"/>
  <c r="AL2" i="39"/>
  <c r="AZ2" i="39"/>
  <c r="AX2" i="39"/>
  <c r="AY2" i="39"/>
  <c r="AP2" i="39"/>
  <c r="C3" i="40"/>
  <c r="N51" i="22"/>
  <c r="S3" i="40" s="1"/>
  <c r="AD7" i="27"/>
  <c r="AB7" i="27"/>
  <c r="Z7" i="27"/>
  <c r="AG7" i="27"/>
  <c r="AG8" i="27"/>
  <c r="AJ2" i="39" s="1"/>
  <c r="AB8" i="27"/>
  <c r="M25" i="22"/>
  <c r="AF7" i="27" l="1"/>
  <c r="AF12" i="27"/>
  <c r="AF13" i="27"/>
  <c r="AF10" i="27"/>
  <c r="AF9" i="27"/>
  <c r="AF11" i="27"/>
  <c r="F21" i="22"/>
  <c r="AF8" i="27"/>
  <c r="AI2" i="39" s="1"/>
  <c r="D9" i="39"/>
  <c r="D8" i="39"/>
  <c r="D7" i="39"/>
  <c r="D6" i="39"/>
  <c r="D5" i="39"/>
  <c r="D4" i="39"/>
  <c r="D3" i="39" l="1"/>
  <c r="AK15" i="39"/>
  <c r="D15" i="39"/>
  <c r="AK23" i="39"/>
  <c r="D23" i="39"/>
  <c r="AK31" i="39"/>
  <c r="D31" i="39"/>
  <c r="AK39" i="39"/>
  <c r="D39" i="39"/>
  <c r="AK47" i="39"/>
  <c r="D47" i="39"/>
  <c r="AK55" i="39"/>
  <c r="D55" i="39"/>
  <c r="AK63" i="39"/>
  <c r="D63" i="39"/>
  <c r="AK71" i="39"/>
  <c r="D71" i="39"/>
  <c r="AK79" i="39"/>
  <c r="D79" i="39"/>
  <c r="AK87" i="39"/>
  <c r="D87" i="39"/>
  <c r="AK95" i="39"/>
  <c r="D95" i="39"/>
  <c r="AK16" i="39"/>
  <c r="D16" i="39"/>
  <c r="AK24" i="39"/>
  <c r="D24" i="39"/>
  <c r="AK32" i="39"/>
  <c r="D32" i="39"/>
  <c r="AK40" i="39"/>
  <c r="D40" i="39"/>
  <c r="AK48" i="39"/>
  <c r="D48" i="39"/>
  <c r="AK56" i="39"/>
  <c r="D56" i="39"/>
  <c r="AK64" i="39"/>
  <c r="D64" i="39"/>
  <c r="AK72" i="39"/>
  <c r="D72" i="39"/>
  <c r="AK80" i="39"/>
  <c r="D80" i="39"/>
  <c r="AK84" i="39"/>
  <c r="D84" i="39"/>
  <c r="AK88" i="39"/>
  <c r="D88" i="39"/>
  <c r="AK96" i="39"/>
  <c r="D96" i="39"/>
  <c r="AK100" i="39"/>
  <c r="D100" i="39"/>
  <c r="AK13" i="39"/>
  <c r="D13" i="39"/>
  <c r="AK17" i="39"/>
  <c r="D17" i="39"/>
  <c r="AK21" i="39"/>
  <c r="D21" i="39"/>
  <c r="AK25" i="39"/>
  <c r="D25" i="39"/>
  <c r="AK29" i="39"/>
  <c r="D29" i="39"/>
  <c r="AK33" i="39"/>
  <c r="D33" i="39"/>
  <c r="AK37" i="39"/>
  <c r="D37" i="39"/>
  <c r="AK41" i="39"/>
  <c r="D41" i="39"/>
  <c r="AK45" i="39"/>
  <c r="D45" i="39"/>
  <c r="AK49" i="39"/>
  <c r="D49" i="39"/>
  <c r="AK53" i="39"/>
  <c r="D53" i="39"/>
  <c r="AK57" i="39"/>
  <c r="D57" i="39"/>
  <c r="AK61" i="39"/>
  <c r="D61" i="39"/>
  <c r="AK65" i="39"/>
  <c r="D65" i="39"/>
  <c r="AK69" i="39"/>
  <c r="D69" i="39"/>
  <c r="AK73" i="39"/>
  <c r="D73" i="39"/>
  <c r="AK77" i="39"/>
  <c r="D77" i="39"/>
  <c r="AK81" i="39"/>
  <c r="D81" i="39"/>
  <c r="AK85" i="39"/>
  <c r="D85" i="39"/>
  <c r="AK89" i="39"/>
  <c r="D89" i="39"/>
  <c r="AK93" i="39"/>
  <c r="D93" i="39"/>
  <c r="AK97" i="39"/>
  <c r="D97" i="39"/>
  <c r="AK101" i="39"/>
  <c r="D101" i="39"/>
  <c r="AK11" i="39"/>
  <c r="D11" i="39"/>
  <c r="AK19" i="39"/>
  <c r="D19" i="39"/>
  <c r="AK27" i="39"/>
  <c r="D27" i="39"/>
  <c r="AK35" i="39"/>
  <c r="D35" i="39"/>
  <c r="AK43" i="39"/>
  <c r="D43" i="39"/>
  <c r="AK51" i="39"/>
  <c r="D51" i="39"/>
  <c r="AK59" i="39"/>
  <c r="D59" i="39"/>
  <c r="AK67" i="39"/>
  <c r="D67" i="39"/>
  <c r="AK75" i="39"/>
  <c r="D75" i="39"/>
  <c r="AK83" i="39"/>
  <c r="D83" i="39"/>
  <c r="AK91" i="39"/>
  <c r="D91" i="39"/>
  <c r="AK99" i="39"/>
  <c r="D99" i="39"/>
  <c r="AK12" i="39"/>
  <c r="D12" i="39"/>
  <c r="AK20" i="39"/>
  <c r="D20" i="39"/>
  <c r="AK28" i="39"/>
  <c r="D28" i="39"/>
  <c r="AK36" i="39"/>
  <c r="D36" i="39"/>
  <c r="AK44" i="39"/>
  <c r="D44" i="39"/>
  <c r="AK52" i="39"/>
  <c r="D52" i="39"/>
  <c r="AK60" i="39"/>
  <c r="D60" i="39"/>
  <c r="AK68" i="39"/>
  <c r="D68" i="39"/>
  <c r="AK76" i="39"/>
  <c r="D76" i="39"/>
  <c r="AK92" i="39"/>
  <c r="D92" i="39"/>
  <c r="AK10" i="39"/>
  <c r="D10" i="39"/>
  <c r="AK14" i="39"/>
  <c r="D14" i="39"/>
  <c r="AK18" i="39"/>
  <c r="D18" i="39"/>
  <c r="AK22" i="39"/>
  <c r="D22" i="39"/>
  <c r="AK26" i="39"/>
  <c r="D26" i="39"/>
  <c r="AK30" i="39"/>
  <c r="D30" i="39"/>
  <c r="AK34" i="39"/>
  <c r="D34" i="39"/>
  <c r="AK38" i="39"/>
  <c r="D38" i="39"/>
  <c r="AK42" i="39"/>
  <c r="D42" i="39"/>
  <c r="AK46" i="39"/>
  <c r="D46" i="39"/>
  <c r="AK50" i="39"/>
  <c r="D50" i="39"/>
  <c r="AK54" i="39"/>
  <c r="D54" i="39"/>
  <c r="AK58" i="39"/>
  <c r="D58" i="39"/>
  <c r="AK62" i="39"/>
  <c r="D62" i="39"/>
  <c r="AK66" i="39"/>
  <c r="D66" i="39"/>
  <c r="AK70" i="39"/>
  <c r="D70" i="39"/>
  <c r="AK74" i="39"/>
  <c r="D74" i="39"/>
  <c r="AK78" i="39"/>
  <c r="D78" i="39"/>
  <c r="AK82" i="39"/>
  <c r="D82" i="39"/>
  <c r="AK86" i="39"/>
  <c r="D86" i="39"/>
  <c r="AK90" i="39"/>
  <c r="D90" i="39"/>
  <c r="AK94" i="39"/>
  <c r="D94" i="39"/>
  <c r="AK98" i="39"/>
  <c r="D98" i="39"/>
  <c r="AK6" i="39"/>
  <c r="AK7" i="39"/>
  <c r="AK8" i="39"/>
  <c r="AK4" i="39"/>
  <c r="AK5" i="39"/>
  <c r="AK9" i="39"/>
  <c r="AK3" i="39"/>
  <c r="AI38" i="39"/>
  <c r="AI54" i="39"/>
  <c r="AI66" i="39"/>
  <c r="AI70" i="39"/>
  <c r="AI90" i="39"/>
  <c r="AI47" i="39"/>
  <c r="AI55" i="39"/>
  <c r="AI69" i="39"/>
  <c r="AH75" i="39"/>
  <c r="AJ83" i="39"/>
  <c r="AI85" i="39"/>
  <c r="AI4" i="39"/>
  <c r="AJ4" i="39"/>
  <c r="AI8" i="39"/>
  <c r="AJ8" i="39"/>
  <c r="AJ5" i="39"/>
  <c r="AI5" i="39"/>
  <c r="AH10" i="39"/>
  <c r="AI10" i="39"/>
  <c r="AJ10" i="39"/>
  <c r="AI6" i="39"/>
  <c r="AJ6" i="39"/>
  <c r="AI12" i="39"/>
  <c r="AJ12" i="39"/>
  <c r="AH12" i="39"/>
  <c r="AI3" i="39"/>
  <c r="AJ3" i="39"/>
  <c r="AI7" i="39"/>
  <c r="AJ7" i="39"/>
  <c r="AJ9" i="39"/>
  <c r="AI9" i="39"/>
  <c r="AH11" i="39"/>
  <c r="AI11" i="39"/>
  <c r="AJ11" i="39"/>
  <c r="AJ13" i="39"/>
  <c r="AH13" i="39"/>
  <c r="AI13" i="39"/>
  <c r="AI22" i="39"/>
  <c r="AI41" i="39"/>
  <c r="AI51" i="39"/>
  <c r="AI52" i="39"/>
  <c r="AI56" i="39"/>
  <c r="AJ62" i="39"/>
  <c r="AI62" i="39"/>
  <c r="AJ76" i="39"/>
  <c r="AI76" i="39"/>
  <c r="AI89" i="39"/>
  <c r="AI14" i="39"/>
  <c r="AI25" i="39"/>
  <c r="AJ28" i="39"/>
  <c r="AI28" i="39"/>
  <c r="AI30" i="39"/>
  <c r="AJ32" i="39"/>
  <c r="AI32" i="39"/>
  <c r="AI34" i="39"/>
  <c r="AJ36" i="39"/>
  <c r="AI36" i="39"/>
  <c r="AI43" i="39"/>
  <c r="AI45" i="39"/>
  <c r="AJ58" i="39"/>
  <c r="AI58" i="39"/>
  <c r="AI65" i="39"/>
  <c r="AI67" i="39"/>
  <c r="AI72" i="39"/>
  <c r="AJ73" i="39"/>
  <c r="AI73" i="39"/>
  <c r="AI75" i="39"/>
  <c r="AI79" i="39"/>
  <c r="AI81" i="39"/>
  <c r="AI83" i="39"/>
  <c r="AI93" i="39"/>
  <c r="AI96" i="39"/>
  <c r="AJ98" i="39"/>
  <c r="AI98" i="39"/>
  <c r="AJ20" i="39"/>
  <c r="AI20" i="39"/>
  <c r="AI18" i="39"/>
  <c r="AI19" i="39"/>
  <c r="AJ22" i="39"/>
  <c r="AI40" i="39"/>
  <c r="AI53" i="39"/>
  <c r="AI61" i="39"/>
  <c r="AI63" i="39"/>
  <c r="AI84" i="39"/>
  <c r="AJ86" i="39"/>
  <c r="AI86" i="39"/>
  <c r="AI88" i="39"/>
  <c r="AI95" i="39"/>
  <c r="AI101" i="39"/>
  <c r="AI17" i="39"/>
  <c r="AI23" i="39"/>
  <c r="AI39" i="39"/>
  <c r="AI64" i="39"/>
  <c r="AI77" i="39"/>
  <c r="AI87" i="39"/>
  <c r="AI91" i="39"/>
  <c r="AJ94" i="39"/>
  <c r="AI94" i="39"/>
  <c r="AI100" i="39"/>
  <c r="AH16" i="39"/>
  <c r="AI16" i="39"/>
  <c r="AI21" i="39"/>
  <c r="AI42" i="39"/>
  <c r="AI49" i="39"/>
  <c r="AJ50" i="39"/>
  <c r="AI50" i="39"/>
  <c r="AJ15" i="39"/>
  <c r="AI15" i="39"/>
  <c r="AJ24" i="39"/>
  <c r="AI24" i="39"/>
  <c r="AI26" i="39"/>
  <c r="AI27" i="39"/>
  <c r="AI29" i="39"/>
  <c r="AI31" i="39"/>
  <c r="AI33" i="39"/>
  <c r="AI35" i="39"/>
  <c r="AI37" i="39"/>
  <c r="AJ42" i="39"/>
  <c r="AI44" i="39"/>
  <c r="AI46" i="39"/>
  <c r="AI48" i="39"/>
  <c r="AI57" i="39"/>
  <c r="AI59" i="39"/>
  <c r="AI60" i="39"/>
  <c r="AI68" i="39"/>
  <c r="AI71" i="39"/>
  <c r="AI74" i="39"/>
  <c r="AI78" i="39"/>
  <c r="AJ80" i="39"/>
  <c r="AI80" i="39"/>
  <c r="AJ82" i="39"/>
  <c r="AI82" i="39"/>
  <c r="AI92" i="39"/>
  <c r="AI97" i="39"/>
  <c r="AI99" i="39"/>
  <c r="AJ14" i="39"/>
  <c r="AH82" i="39"/>
  <c r="AH38" i="39"/>
  <c r="AJ87" i="39"/>
  <c r="AJ91" i="39"/>
  <c r="AJ92" i="39"/>
  <c r="AJ30" i="39"/>
  <c r="AJ34" i="39"/>
  <c r="AJ38" i="39"/>
  <c r="AJ39" i="39"/>
  <c r="AH44" i="39"/>
  <c r="AJ18" i="39"/>
  <c r="AJ26" i="39"/>
  <c r="AJ69" i="39"/>
  <c r="AJ27" i="39"/>
  <c r="AJ43" i="39"/>
  <c r="AJ70" i="39"/>
  <c r="AJ74" i="39"/>
  <c r="AH41" i="39"/>
  <c r="AJ19" i="39"/>
  <c r="AJ35" i="39"/>
  <c r="AH54" i="39"/>
  <c r="AJ31" i="39"/>
  <c r="AJ55" i="39"/>
  <c r="AJ23" i="39"/>
  <c r="AJ47" i="39"/>
  <c r="AJ51" i="39"/>
  <c r="AJ59" i="39"/>
  <c r="AJ52" i="39"/>
  <c r="AJ56" i="39"/>
  <c r="AJ63" i="39"/>
  <c r="AJ60" i="39"/>
  <c r="AJ72" i="39"/>
  <c r="AJ64" i="39"/>
  <c r="AJ75" i="39"/>
  <c r="AH84" i="39"/>
  <c r="AJ95" i="39"/>
  <c r="AJ99" i="39"/>
  <c r="AJ77" i="39"/>
  <c r="AJ78" i="39"/>
  <c r="AH85" i="39"/>
  <c r="AJ88" i="39"/>
  <c r="AJ96" i="39"/>
  <c r="AJ100" i="39"/>
  <c r="AJ16" i="39"/>
  <c r="AH17" i="39"/>
  <c r="AH21" i="39"/>
  <c r="AH25" i="39"/>
  <c r="AH29" i="39"/>
  <c r="AH33" i="39"/>
  <c r="AH37" i="39"/>
  <c r="AH20" i="39"/>
  <c r="AH24" i="39"/>
  <c r="AH28" i="39"/>
  <c r="AH32" i="39"/>
  <c r="AH36" i="39"/>
  <c r="AH46" i="39"/>
  <c r="AH15" i="39"/>
  <c r="AJ17" i="39"/>
  <c r="AH19" i="39"/>
  <c r="AJ21" i="39"/>
  <c r="AH23" i="39"/>
  <c r="AJ25" i="39"/>
  <c r="AH27" i="39"/>
  <c r="AJ29" i="39"/>
  <c r="AH31" i="39"/>
  <c r="AJ33" i="39"/>
  <c r="AH35" i="39"/>
  <c r="AJ37" i="39"/>
  <c r="AH40" i="39"/>
  <c r="AJ44" i="39"/>
  <c r="AJ45" i="39"/>
  <c r="AJ46" i="39"/>
  <c r="AH48" i="39"/>
  <c r="AH14" i="39"/>
  <c r="AH18" i="39"/>
  <c r="AH22" i="39"/>
  <c r="AH26" i="39"/>
  <c r="AH30" i="39"/>
  <c r="AH34" i="39"/>
  <c r="AJ40" i="39"/>
  <c r="AJ41" i="39"/>
  <c r="AH42" i="39"/>
  <c r="AH45" i="39"/>
  <c r="AJ48" i="39"/>
  <c r="AH50" i="39"/>
  <c r="AJ54" i="39"/>
  <c r="AH39" i="39"/>
  <c r="AH43" i="39"/>
  <c r="AH47" i="39"/>
  <c r="AJ49" i="39"/>
  <c r="AH51" i="39"/>
  <c r="AJ53" i="39"/>
  <c r="AH55" i="39"/>
  <c r="AJ57" i="39"/>
  <c r="AH59" i="39"/>
  <c r="AJ61" i="39"/>
  <c r="AH63" i="39"/>
  <c r="AJ65" i="39"/>
  <c r="AH68" i="39"/>
  <c r="AH58" i="39"/>
  <c r="AH62" i="39"/>
  <c r="AH66" i="39"/>
  <c r="AJ66" i="39"/>
  <c r="AH49" i="39"/>
  <c r="AH53" i="39"/>
  <c r="AH57" i="39"/>
  <c r="AH61" i="39"/>
  <c r="AH65" i="39"/>
  <c r="AH67" i="39"/>
  <c r="AH71" i="39"/>
  <c r="AH52" i="39"/>
  <c r="AH56" i="39"/>
  <c r="AH60" i="39"/>
  <c r="AH64" i="39"/>
  <c r="AJ67" i="39"/>
  <c r="AJ68" i="39"/>
  <c r="AH69" i="39"/>
  <c r="AJ71" i="39"/>
  <c r="AH73" i="39"/>
  <c r="AH77" i="39"/>
  <c r="AJ79" i="39"/>
  <c r="AH81" i="39"/>
  <c r="AH89" i="39"/>
  <c r="AJ90" i="39"/>
  <c r="AH72" i="39"/>
  <c r="AH76" i="39"/>
  <c r="AH80" i="39"/>
  <c r="AH79" i="39"/>
  <c r="AJ81" i="39"/>
  <c r="AJ89" i="39"/>
  <c r="AH90" i="39"/>
  <c r="AH70" i="39"/>
  <c r="AH74" i="39"/>
  <c r="AH78" i="39"/>
  <c r="AJ84" i="39"/>
  <c r="AJ85" i="39"/>
  <c r="AH86" i="39"/>
  <c r="AH83" i="39"/>
  <c r="AH87" i="39"/>
  <c r="AH91" i="39"/>
  <c r="AJ93" i="39"/>
  <c r="AH95" i="39"/>
  <c r="AJ97" i="39"/>
  <c r="AH99" i="39"/>
  <c r="AJ101" i="39"/>
  <c r="AH94" i="39"/>
  <c r="AH98" i="39"/>
  <c r="AH93" i="39"/>
  <c r="AH97" i="39"/>
  <c r="AH101" i="39"/>
  <c r="AH88" i="39"/>
  <c r="AH92" i="39"/>
  <c r="AH96" i="39"/>
  <c r="AH100" i="39"/>
  <c r="S20" i="22" l="1"/>
  <c r="AH9" i="39" s="1"/>
  <c r="S19" i="22"/>
  <c r="S18" i="22"/>
  <c r="AH8" i="39" l="1"/>
  <c r="M31" i="22"/>
  <c r="N33" i="22" s="1"/>
  <c r="B3" i="40" s="1"/>
  <c r="P54" i="22" l="1"/>
  <c r="M54" i="22" s="1"/>
  <c r="AN10" i="39" s="1"/>
  <c r="AE8" i="27"/>
  <c r="AH2" i="39" s="1"/>
  <c r="AE7" i="27"/>
  <c r="AH4" i="39"/>
  <c r="AH5" i="39"/>
  <c r="AH6" i="39"/>
  <c r="AH7" i="39"/>
  <c r="AH3" i="39"/>
  <c r="AN5" i="39" l="1"/>
  <c r="AN7" i="39"/>
  <c r="AN4" i="39"/>
  <c r="AN8" i="39"/>
  <c r="AN9" i="39"/>
  <c r="AN3" i="39"/>
  <c r="AN6" i="39"/>
  <c r="N56" i="22"/>
  <c r="AN2" i="39"/>
  <c r="B8" i="39" l="1"/>
  <c r="B2" i="39" l="1"/>
  <c r="B7" i="39"/>
  <c r="B3" i="39"/>
  <c r="B5" i="39"/>
  <c r="B6" i="39"/>
  <c r="B4" i="39"/>
  <c r="AC4" i="27" l="1"/>
  <c r="AC160" i="27" l="1"/>
  <c r="AC128" i="27"/>
  <c r="AC104" i="27"/>
  <c r="AC76" i="27"/>
  <c r="AC44" i="27"/>
  <c r="AC42" i="27"/>
  <c r="AC20" i="27"/>
  <c r="AC182" i="27"/>
  <c r="AC126" i="27"/>
  <c r="AC94" i="27"/>
  <c r="AC62" i="27"/>
  <c r="AC146" i="27"/>
  <c r="AC58" i="27"/>
  <c r="AC35" i="27"/>
  <c r="AC14" i="27"/>
  <c r="BA8" i="39" s="1"/>
  <c r="AC53" i="27"/>
  <c r="AC45" i="27"/>
  <c r="AC37" i="27"/>
  <c r="AC29" i="27"/>
  <c r="AC21" i="27"/>
  <c r="AC13" i="27"/>
  <c r="AC118" i="27"/>
  <c r="AC50" i="27"/>
  <c r="AC31" i="27"/>
  <c r="AC154" i="27"/>
  <c r="AC70" i="27"/>
  <c r="AC38" i="27"/>
  <c r="AC16" i="27"/>
  <c r="AC185" i="27"/>
  <c r="AC169" i="27"/>
  <c r="AC153" i="27"/>
  <c r="AC137" i="27"/>
  <c r="AC121" i="27"/>
  <c r="AC105" i="27"/>
  <c r="AC89" i="27"/>
  <c r="AC73" i="27"/>
  <c r="AC57" i="27"/>
  <c r="AC164" i="27"/>
  <c r="AC132" i="27"/>
  <c r="AC88" i="27"/>
  <c r="AC187" i="27"/>
  <c r="AC171" i="27"/>
  <c r="AC155" i="27"/>
  <c r="AC139" i="27"/>
  <c r="AC123" i="27"/>
  <c r="AC107" i="27"/>
  <c r="AC91" i="27"/>
  <c r="AC75" i="27"/>
  <c r="AC59" i="27"/>
  <c r="AC108" i="27"/>
  <c r="AC166" i="27"/>
  <c r="AC52" i="27"/>
  <c r="AC162" i="27"/>
  <c r="AC18" i="27"/>
  <c r="AC170" i="27"/>
  <c r="AC22" i="27"/>
  <c r="AC109" i="27"/>
  <c r="AC100" i="27"/>
  <c r="AC111" i="27"/>
  <c r="AC180" i="27"/>
  <c r="AC152" i="27"/>
  <c r="AC124" i="27"/>
  <c r="AC96" i="27"/>
  <c r="AC68" i="27"/>
  <c r="AC28" i="27"/>
  <c r="AC23" i="27"/>
  <c r="AC26" i="27"/>
  <c r="AC66" i="27"/>
  <c r="AC106" i="27"/>
  <c r="AC15" i="27"/>
  <c r="BA9" i="39" s="1"/>
  <c r="AC122" i="27"/>
  <c r="AC51" i="27"/>
  <c r="AC30" i="27"/>
  <c r="AC174" i="27"/>
  <c r="AC98" i="27"/>
  <c r="AC39" i="27"/>
  <c r="AC134" i="27"/>
  <c r="AC54" i="27"/>
  <c r="AC32" i="27"/>
  <c r="AC11" i="27"/>
  <c r="BA5" i="39" s="1"/>
  <c r="AC181" i="27"/>
  <c r="AC165" i="27"/>
  <c r="AC149" i="27"/>
  <c r="AC133" i="27"/>
  <c r="AC117" i="27"/>
  <c r="AC101" i="27"/>
  <c r="AC85" i="27"/>
  <c r="AC69" i="27"/>
  <c r="AC156" i="27"/>
  <c r="AC116" i="27"/>
  <c r="AC80" i="27"/>
  <c r="AC183" i="27"/>
  <c r="AC167" i="27"/>
  <c r="AC151" i="27"/>
  <c r="AC135" i="27"/>
  <c r="AC119" i="27"/>
  <c r="AC103" i="27"/>
  <c r="AC87" i="27"/>
  <c r="AC71" i="27"/>
  <c r="AC168" i="27"/>
  <c r="AC84" i="27"/>
  <c r="AC36" i="27"/>
  <c r="AC150" i="27"/>
  <c r="AC40" i="27"/>
  <c r="AC138" i="27"/>
  <c r="AC47" i="27"/>
  <c r="AC43" i="27"/>
  <c r="AC173" i="27"/>
  <c r="AC157" i="27"/>
  <c r="AC125" i="27"/>
  <c r="AC77" i="27"/>
  <c r="AC136" i="27"/>
  <c r="AC159" i="27"/>
  <c r="AC127" i="27"/>
  <c r="AC79" i="27"/>
  <c r="AC176" i="27"/>
  <c r="AC148" i="27"/>
  <c r="AC120" i="27"/>
  <c r="AC92" i="27"/>
  <c r="AC64" i="27"/>
  <c r="AC12" i="27"/>
  <c r="BA6" i="39" s="1"/>
  <c r="AC86" i="27"/>
  <c r="AC10" i="27"/>
  <c r="BA4" i="39" s="1"/>
  <c r="AC130" i="27"/>
  <c r="AC142" i="27"/>
  <c r="AC110" i="27"/>
  <c r="AC78" i="27"/>
  <c r="AC178" i="27"/>
  <c r="AC102" i="27"/>
  <c r="AC46" i="27"/>
  <c r="AC24" i="27"/>
  <c r="AC49" i="27"/>
  <c r="AC41" i="27"/>
  <c r="AC33" i="27"/>
  <c r="AC25" i="27"/>
  <c r="AC17" i="27"/>
  <c r="AC9" i="27"/>
  <c r="BA3" i="39" s="1"/>
  <c r="AC158" i="27"/>
  <c r="AC74" i="27"/>
  <c r="AC34" i="27"/>
  <c r="AC186" i="27"/>
  <c r="AC114" i="27"/>
  <c r="AC48" i="27"/>
  <c r="AC27" i="27"/>
  <c r="AC177" i="27"/>
  <c r="AC161" i="27"/>
  <c r="AC145" i="27"/>
  <c r="AC129" i="27"/>
  <c r="AC113" i="27"/>
  <c r="AC97" i="27"/>
  <c r="AC81" i="27"/>
  <c r="AC65" i="27"/>
  <c r="AC184" i="27"/>
  <c r="AC144" i="27"/>
  <c r="AC112" i="27"/>
  <c r="AC72" i="27"/>
  <c r="AC179" i="27"/>
  <c r="AC163" i="27"/>
  <c r="AC147" i="27"/>
  <c r="AC131" i="27"/>
  <c r="AC115" i="27"/>
  <c r="AC99" i="27"/>
  <c r="AC83" i="27"/>
  <c r="AC67" i="27"/>
  <c r="AC140" i="27"/>
  <c r="AC56" i="27"/>
  <c r="AC82" i="27"/>
  <c r="AC19" i="27"/>
  <c r="AC55" i="27"/>
  <c r="AC90" i="27"/>
  <c r="AC141" i="27"/>
  <c r="AC93" i="27"/>
  <c r="AC61" i="27"/>
  <c r="AC172" i="27"/>
  <c r="AC60" i="27"/>
  <c r="AC175" i="27"/>
  <c r="AC143" i="27"/>
  <c r="AC95" i="27"/>
  <c r="AC63" i="27"/>
  <c r="AC7" i="27"/>
  <c r="AC8" i="27"/>
  <c r="BA2" i="39" s="1"/>
  <c r="BA10" i="39"/>
  <c r="BA7" i="39"/>
  <c r="BA11" i="39"/>
  <c r="BA13" i="39"/>
  <c r="BA12" i="39"/>
  <c r="BA97" i="39"/>
  <c r="BA91" i="39"/>
  <c r="BA87" i="39"/>
  <c r="BA83" i="39"/>
  <c r="BA72" i="39"/>
  <c r="BA65" i="39"/>
  <c r="BA51" i="39"/>
  <c r="BA47" i="39"/>
  <c r="BA55" i="39"/>
  <c r="BA35" i="39"/>
  <c r="BA19" i="39"/>
  <c r="BA23" i="39"/>
  <c r="BA14" i="39"/>
  <c r="BA70" i="39"/>
  <c r="BA44" i="39"/>
  <c r="BA39" i="39"/>
  <c r="BA63" i="39"/>
  <c r="BA18" i="39"/>
  <c r="BA34" i="39"/>
  <c r="BA76" i="39"/>
  <c r="BA100" i="39"/>
  <c r="BA16" i="39"/>
  <c r="BA20" i="39"/>
  <c r="BA24" i="39"/>
  <c r="BA28" i="39"/>
  <c r="BA32" i="39"/>
  <c r="BA36" i="39"/>
  <c r="BA48" i="39"/>
  <c r="BA40" i="39"/>
  <c r="BA42" i="39"/>
  <c r="BA17" i="39"/>
  <c r="BA33" i="39"/>
  <c r="BA45" i="39"/>
  <c r="BA73" i="39"/>
  <c r="BA56" i="39"/>
  <c r="BA60" i="39"/>
  <c r="BA86" i="39"/>
  <c r="BA81" i="39"/>
  <c r="BA82" i="39"/>
  <c r="BA98" i="39"/>
  <c r="BA99" i="39"/>
  <c r="BA74" i="39"/>
  <c r="BA61" i="39"/>
  <c r="BA22" i="39"/>
  <c r="BA53" i="39"/>
  <c r="BA80" i="39"/>
  <c r="BA93" i="39"/>
  <c r="BA78" i="39"/>
  <c r="BA85" i="39"/>
  <c r="BA21" i="39"/>
  <c r="BA37" i="39"/>
  <c r="BA38" i="39"/>
  <c r="BA54" i="39"/>
  <c r="BA52" i="39"/>
  <c r="BA64" i="39"/>
  <c r="BA67" i="39"/>
  <c r="BA90" i="39"/>
  <c r="BA89" i="39"/>
  <c r="BA101" i="39"/>
  <c r="BA15" i="39"/>
  <c r="BA27" i="39"/>
  <c r="BA49" i="39"/>
  <c r="BA26" i="39"/>
  <c r="BA84" i="39"/>
  <c r="BA96" i="39"/>
  <c r="BA50" i="39"/>
  <c r="BA25" i="39"/>
  <c r="BA58" i="39"/>
  <c r="BA62" i="39"/>
  <c r="BA41" i="39"/>
  <c r="BA31" i="39"/>
  <c r="BA43" i="39"/>
  <c r="BA59" i="39"/>
  <c r="BA30" i="39"/>
  <c r="BA57" i="39"/>
  <c r="BA92" i="39"/>
  <c r="BA95" i="39"/>
  <c r="BA88" i="39"/>
  <c r="BA46" i="39"/>
  <c r="BA29" i="39"/>
  <c r="BA66" i="39"/>
  <c r="BA68" i="39"/>
  <c r="BA71" i="39"/>
  <c r="BA69" i="39"/>
  <c r="BA75" i="39"/>
  <c r="BA79" i="39"/>
  <c r="BA77" i="39"/>
  <c r="BA94" i="39"/>
  <c r="AK2" i="39" l="1"/>
  <c r="AG2" i="39"/>
  <c r="AK7" i="27" l="1"/>
  <c r="AK8" i="27"/>
  <c r="S21" i="22" l="1"/>
  <c r="M4" i="22" l="1"/>
  <c r="F15" i="22" s="1"/>
  <c r="J3" i="40"/>
  <c r="F23" i="22"/>
  <c r="AL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K2" authorId="0" shapeId="0" xr:uid="{8722C27B-AA2D-4FF8-98DD-200F05F53AF6}">
      <text>
        <r>
          <rPr>
            <b/>
            <sz val="9"/>
            <color indexed="81"/>
            <rFont val="ＭＳ Ｐゴシック"/>
            <family val="3"/>
            <charset val="128"/>
          </rPr>
          <t>※一般産業安全分野(SO-G)時は”1”、建設安全分野(SO-C)
時は”2”を選択することで、フォームが切り替わる</t>
        </r>
      </text>
    </comment>
  </commentList>
</comments>
</file>

<file path=xl/sharedStrings.xml><?xml version="1.0" encoding="utf-8"?>
<sst xmlns="http://schemas.openxmlformats.org/spreadsheetml/2006/main" count="429" uniqueCount="371">
  <si>
    <t>姓</t>
    <rPh sb="0" eb="1">
      <t>セイ</t>
    </rPh>
    <phoneticPr fontId="2"/>
  </si>
  <si>
    <t>名</t>
    <rPh sb="0" eb="1">
      <t>メイ</t>
    </rPh>
    <phoneticPr fontId="2"/>
  </si>
  <si>
    <t>電話番号</t>
    <rPh sb="0" eb="2">
      <t>デンワ</t>
    </rPh>
    <rPh sb="2" eb="4">
      <t>バンゴウ</t>
    </rPh>
    <phoneticPr fontId="2"/>
  </si>
  <si>
    <t>本社</t>
    <rPh sb="0" eb="2">
      <t>ホンシャ</t>
    </rPh>
    <phoneticPr fontId="2"/>
  </si>
  <si>
    <t>認証</t>
    <rPh sb="0" eb="2">
      <t>ニンショウ</t>
    </rPh>
    <phoneticPr fontId="2"/>
  </si>
  <si>
    <t>太郎</t>
    <rPh sb="0" eb="2">
      <t>タロウ</t>
    </rPh>
    <phoneticPr fontId="2"/>
  </si>
  <si>
    <t>日本認証</t>
    <rPh sb="0" eb="2">
      <t>ニホン</t>
    </rPh>
    <rPh sb="2" eb="4">
      <t>ニンショウ</t>
    </rPh>
    <phoneticPr fontId="2"/>
  </si>
  <si>
    <t>SA事業部</t>
    <rPh sb="2" eb="4">
      <t>ジギョウ</t>
    </rPh>
    <rPh sb="4" eb="5">
      <t>ブ</t>
    </rPh>
    <phoneticPr fontId="2"/>
  </si>
  <si>
    <t>部長</t>
    <rPh sb="0" eb="2">
      <t>ブチョウ</t>
    </rPh>
    <phoneticPr fontId="2"/>
  </si>
  <si>
    <t>法人格</t>
    <rPh sb="0" eb="1">
      <t>ホウ</t>
    </rPh>
    <rPh sb="1" eb="3">
      <t>ジンカク</t>
    </rPh>
    <phoneticPr fontId="2"/>
  </si>
  <si>
    <t>株式会社</t>
    <rPh sb="0" eb="2">
      <t>カブシキ</t>
    </rPh>
    <rPh sb="2" eb="4">
      <t>カイシャ</t>
    </rPh>
    <phoneticPr fontId="2"/>
  </si>
  <si>
    <t>郵便番号</t>
    <rPh sb="0" eb="4">
      <t>ユウビンバンゴウ</t>
    </rPh>
    <phoneticPr fontId="2"/>
  </si>
  <si>
    <t>Marutaビル8階</t>
    <rPh sb="9" eb="10">
      <t>カイ</t>
    </rPh>
    <phoneticPr fontId="2"/>
  </si>
  <si>
    <t>メールアドレス</t>
    <phoneticPr fontId="2"/>
  </si>
  <si>
    <t>受験者数</t>
    <rPh sb="0" eb="3">
      <t>ジュケンシャ</t>
    </rPh>
    <rPh sb="3" eb="4">
      <t>スウ</t>
    </rPh>
    <phoneticPr fontId="2"/>
  </si>
  <si>
    <t>申込日</t>
    <rPh sb="0" eb="2">
      <t>モウシコミ</t>
    </rPh>
    <rPh sb="2" eb="3">
      <t>ニチ</t>
    </rPh>
    <phoneticPr fontId="2"/>
  </si>
  <si>
    <t>受験料</t>
  </si>
  <si>
    <t>※姓</t>
    <rPh sb="1" eb="2">
      <t>セイ</t>
    </rPh>
    <phoneticPr fontId="2"/>
  </si>
  <si>
    <t>※名</t>
    <rPh sb="1" eb="2">
      <t>メイ</t>
    </rPh>
    <phoneticPr fontId="2"/>
  </si>
  <si>
    <t>※生年月日</t>
  </si>
  <si>
    <t>※がついている項目は入力必須項目です。</t>
    <rPh sb="7" eb="9">
      <t>コウモク</t>
    </rPh>
    <rPh sb="10" eb="12">
      <t>ニュウリョク</t>
    </rPh>
    <rPh sb="12" eb="14">
      <t>ヒッス</t>
    </rPh>
    <rPh sb="14" eb="16">
      <t>コウモク</t>
    </rPh>
    <phoneticPr fontId="2"/>
  </si>
  <si>
    <t>※</t>
    <phoneticPr fontId="2"/>
  </si>
  <si>
    <t>※会社名(漢字)</t>
    <rPh sb="5" eb="7">
      <t>カンジ</t>
    </rPh>
    <phoneticPr fontId="2"/>
  </si>
  <si>
    <t>※会社名(カナ)</t>
    <rPh sb="1" eb="4">
      <t>カイシャメイ</t>
    </rPh>
    <phoneticPr fontId="2"/>
  </si>
  <si>
    <t>※会社名(英語)</t>
    <rPh sb="1" eb="4">
      <t>カイシャメイ</t>
    </rPh>
    <rPh sb="5" eb="7">
      <t>エイゴ</t>
    </rPh>
    <phoneticPr fontId="2"/>
  </si>
  <si>
    <t>必須項目</t>
    <rPh sb="0" eb="2">
      <t>ヒッス</t>
    </rPh>
    <rPh sb="2" eb="4">
      <t>コウモク</t>
    </rPh>
    <phoneticPr fontId="2"/>
  </si>
  <si>
    <t>例</t>
    <rPh sb="0" eb="1">
      <t>レイ</t>
    </rPh>
    <phoneticPr fontId="2"/>
  </si>
  <si>
    <t>大阪府大阪市西宮原2-7-53</t>
    <rPh sb="0" eb="3">
      <t>オオサカフ</t>
    </rPh>
    <rPh sb="3" eb="6">
      <t>オオサカシ</t>
    </rPh>
    <rPh sb="6" eb="7">
      <t>ニシ</t>
    </rPh>
    <rPh sb="7" eb="9">
      <t>ミヤハラ</t>
    </rPh>
    <phoneticPr fontId="2"/>
  </si>
  <si>
    <t>個人</t>
    <rPh sb="0" eb="2">
      <t>コジン</t>
    </rPh>
    <phoneticPr fontId="2"/>
  </si>
  <si>
    <t>有限会社</t>
    <rPh sb="0" eb="4">
      <t>ユウゲンガイシャ</t>
    </rPh>
    <phoneticPr fontId="2"/>
  </si>
  <si>
    <t>一般社団法人</t>
    <rPh sb="0" eb="2">
      <t>イッパン</t>
    </rPh>
    <rPh sb="2" eb="4">
      <t>シャダン</t>
    </rPh>
    <rPh sb="4" eb="6">
      <t>ホウジン</t>
    </rPh>
    <phoneticPr fontId="2"/>
  </si>
  <si>
    <t>公益社団法人</t>
    <rPh sb="0" eb="2">
      <t>コウエキ</t>
    </rPh>
    <rPh sb="2" eb="4">
      <t>シャダン</t>
    </rPh>
    <rPh sb="4" eb="6">
      <t>ホウジン</t>
    </rPh>
    <phoneticPr fontId="2"/>
  </si>
  <si>
    <t>学校法人</t>
    <rPh sb="0" eb="2">
      <t>ガッコウ</t>
    </rPh>
    <rPh sb="2" eb="4">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</si>
  <si>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</si>
  <si>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</si>
  <si>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住所2(ビル名、部屋番号)</t>
    <rPh sb="0" eb="2">
      <t>ジュウショ</t>
    </rPh>
    <rPh sb="6" eb="7">
      <t>メイ</t>
    </rPh>
    <rPh sb="8" eb="10">
      <t>ヘヤ</t>
    </rPh>
    <rPh sb="10" eb="12">
      <t>バンゴウ</t>
    </rPh>
    <phoneticPr fontId="2"/>
  </si>
  <si>
    <t>氏名(漢字)</t>
    <rPh sb="0" eb="2">
      <t>シメイ</t>
    </rPh>
    <rPh sb="3" eb="5">
      <t>カンジ</t>
    </rPh>
    <phoneticPr fontId="2"/>
  </si>
  <si>
    <t>氏名(カナ)</t>
    <rPh sb="0" eb="2">
      <t>シメイ</t>
    </rPh>
    <phoneticPr fontId="2"/>
  </si>
  <si>
    <t>氏名(英語)</t>
    <rPh sb="0" eb="2">
      <t>シメイ</t>
    </rPh>
    <rPh sb="3" eb="5">
      <t>エイゴ</t>
    </rPh>
    <phoneticPr fontId="2"/>
  </si>
  <si>
    <t>上記にない場合は直接記入下さい。</t>
    <rPh sb="0" eb="2">
      <t>ジョウキ</t>
    </rPh>
    <rPh sb="5" eb="7">
      <t>バアイ</t>
    </rPh>
    <rPh sb="8" eb="10">
      <t>チョクセツ</t>
    </rPh>
    <rPh sb="10" eb="12">
      <t>キニュウ</t>
    </rPh>
    <rPh sb="12" eb="13">
      <t>クダ</t>
    </rPh>
    <phoneticPr fontId="2"/>
  </si>
  <si>
    <t>会社名(漢字)</t>
  </si>
  <si>
    <t>事業所</t>
    <rPh sb="0" eb="3">
      <t>ジギョウショ</t>
    </rPh>
    <phoneticPr fontId="2"/>
  </si>
  <si>
    <t>部署</t>
    <rPh sb="0" eb="2">
      <t>ブショ</t>
    </rPh>
    <phoneticPr fontId="2"/>
  </si>
  <si>
    <t>役職</t>
    <rPh sb="0" eb="2">
      <t>ヤクショク</t>
    </rPh>
    <phoneticPr fontId="2"/>
  </si>
  <si>
    <t>送付先_法人格</t>
  </si>
  <si>
    <t>送付先_会社名</t>
  </si>
  <si>
    <t>送付先_郵便番号</t>
  </si>
  <si>
    <t>送付先_電話番号</t>
  </si>
  <si>
    <t>送付先_メールアドレス</t>
  </si>
  <si>
    <t>No</t>
    <phoneticPr fontId="2"/>
  </si>
  <si>
    <t>※セイ</t>
    <phoneticPr fontId="2"/>
  </si>
  <si>
    <t>※メイ</t>
    <phoneticPr fontId="2"/>
  </si>
  <si>
    <t>※Family name</t>
    <phoneticPr fontId="2"/>
  </si>
  <si>
    <t>※First name</t>
    <phoneticPr fontId="2"/>
  </si>
  <si>
    <t>ニンショウ</t>
    <phoneticPr fontId="2"/>
  </si>
  <si>
    <t>タロウ</t>
    <phoneticPr fontId="2"/>
  </si>
  <si>
    <t>Ninsho</t>
    <phoneticPr fontId="2"/>
  </si>
  <si>
    <t>Taro</t>
    <phoneticPr fontId="2"/>
  </si>
  <si>
    <t>ニホンニンショウ</t>
    <phoneticPr fontId="2"/>
  </si>
  <si>
    <t>Japan Certification Corporation</t>
    <phoneticPr fontId="2"/>
  </si>
  <si>
    <t>受験料　振込名義</t>
    <phoneticPr fontId="2"/>
  </si>
  <si>
    <t>受験料　振込予定日</t>
    <phoneticPr fontId="2"/>
  </si>
  <si>
    <t>事業所</t>
    <phoneticPr fontId="2"/>
  </si>
  <si>
    <t>部署</t>
    <phoneticPr fontId="2"/>
  </si>
  <si>
    <t>役職</t>
    <phoneticPr fontId="2"/>
  </si>
  <si>
    <t>必須項目(申込)</t>
    <rPh sb="0" eb="2">
      <t>ヒッス</t>
    </rPh>
    <rPh sb="2" eb="4">
      <t>コウモク</t>
    </rPh>
    <rPh sb="5" eb="7">
      <t>モウシコミ</t>
    </rPh>
    <phoneticPr fontId="2"/>
  </si>
  <si>
    <t>バージョン情報</t>
    <rPh sb="5" eb="7">
      <t>ジョウホウ</t>
    </rPh>
    <phoneticPr fontId="2"/>
  </si>
  <si>
    <t>日付</t>
    <rPh sb="0" eb="2">
      <t>ヒヅケ</t>
    </rPh>
    <phoneticPr fontId="2"/>
  </si>
  <si>
    <t>消費税</t>
    <rPh sb="0" eb="2">
      <t>ショウヒ</t>
    </rPh>
    <rPh sb="2" eb="3">
      <t>ゼイ</t>
    </rPh>
    <phoneticPr fontId="2"/>
  </si>
  <si>
    <t>受験料(税込）</t>
    <rPh sb="0" eb="3">
      <t>ジュケンリョウ</t>
    </rPh>
    <rPh sb="4" eb="6">
      <t>ゼイコミ</t>
    </rPh>
    <phoneticPr fontId="2"/>
  </si>
  <si>
    <t>受験料総額(税込)</t>
    <rPh sb="0" eb="3">
      <t>ジュケンリョウ</t>
    </rPh>
    <phoneticPr fontId="2"/>
  </si>
  <si>
    <t>受験料単価(税込)</t>
    <rPh sb="0" eb="3">
      <t>ジュケンリョウ</t>
    </rPh>
    <rPh sb="3" eb="5">
      <t>タンカ</t>
    </rPh>
    <rPh sb="6" eb="8">
      <t>ゼイコミ</t>
    </rPh>
    <phoneticPr fontId="2"/>
  </si>
  <si>
    <t>※メールアドレス</t>
    <phoneticPr fontId="2"/>
  </si>
  <si>
    <t>前</t>
    <rPh sb="0" eb="1">
      <t>マエ</t>
    </rPh>
    <phoneticPr fontId="2"/>
  </si>
  <si>
    <t>後</t>
    <rPh sb="0" eb="1">
      <t>ウシ</t>
    </rPh>
    <phoneticPr fontId="2"/>
  </si>
  <si>
    <t>法人格位置</t>
    <rPh sb="0" eb="1">
      <t>ホウ</t>
    </rPh>
    <rPh sb="1" eb="3">
      <t>ジンカク</t>
    </rPh>
    <rPh sb="3" eb="5">
      <t>イチ</t>
    </rPh>
    <phoneticPr fontId="2"/>
  </si>
  <si>
    <t>会社住所</t>
    <rPh sb="0" eb="2">
      <t>カイシャ</t>
    </rPh>
    <rPh sb="2" eb="4">
      <t>ジュウショ</t>
    </rPh>
    <phoneticPr fontId="2"/>
  </si>
  <si>
    <t>会社住所2(ビル名・部屋番号)</t>
    <rPh sb="8" eb="9">
      <t>メイ</t>
    </rPh>
    <rPh sb="10" eb="12">
      <t>ヘヤ</t>
    </rPh>
    <rPh sb="12" eb="14">
      <t>バンゴウ</t>
    </rPh>
    <phoneticPr fontId="3"/>
  </si>
  <si>
    <t>532-0004</t>
    <phoneticPr fontId="2"/>
  </si>
  <si>
    <t>06-4807-3337</t>
    <phoneticPr fontId="2"/>
  </si>
  <si>
    <t>No</t>
    <phoneticPr fontId="2"/>
  </si>
  <si>
    <t>住所1(番地まで)</t>
    <rPh sb="0" eb="2">
      <t>ジュウショ</t>
    </rPh>
    <rPh sb="4" eb="6">
      <t>バンチ</t>
    </rPh>
    <phoneticPr fontId="2"/>
  </si>
  <si>
    <t>取引先コード</t>
    <rPh sb="0" eb="3">
      <t>トリヒキサキ</t>
    </rPh>
    <phoneticPr fontId="2"/>
  </si>
  <si>
    <t>日本認証事務局用</t>
    <rPh sb="0" eb="4">
      <t>ニホンニンショウ</t>
    </rPh>
    <rPh sb="4" eb="7">
      <t>ジムキョク</t>
    </rPh>
    <rPh sb="7" eb="8">
      <t>ヨウ</t>
    </rPh>
    <phoneticPr fontId="2"/>
  </si>
  <si>
    <t>請求書送付先</t>
    <rPh sb="0" eb="3">
      <t>セイキュウショ</t>
    </rPh>
    <rPh sb="3" eb="5">
      <t>ソウフ</t>
    </rPh>
    <rPh sb="5" eb="6">
      <t>サキ</t>
    </rPh>
    <phoneticPr fontId="2"/>
  </si>
  <si>
    <t>氏名(漢字)（姓）</t>
    <phoneticPr fontId="2"/>
  </si>
  <si>
    <t>氏名(漢字)（名）</t>
    <phoneticPr fontId="2"/>
  </si>
  <si>
    <t>法人格</t>
    <phoneticPr fontId="2"/>
  </si>
  <si>
    <t>会社名</t>
    <phoneticPr fontId="2"/>
  </si>
  <si>
    <t>事業所名</t>
    <phoneticPr fontId="2"/>
  </si>
  <si>
    <t>所属部署名</t>
    <phoneticPr fontId="2"/>
  </si>
  <si>
    <t>役職名</t>
    <phoneticPr fontId="2"/>
  </si>
  <si>
    <t>郵便番号</t>
    <phoneticPr fontId="2"/>
  </si>
  <si>
    <t>住所１</t>
    <phoneticPr fontId="2"/>
  </si>
  <si>
    <t>住所２</t>
    <phoneticPr fontId="2"/>
  </si>
  <si>
    <t>電話番号</t>
    <phoneticPr fontId="2"/>
  </si>
  <si>
    <t>メールアドレス</t>
    <phoneticPr fontId="2"/>
  </si>
  <si>
    <t>内容</t>
    <rPh sb="0" eb="2">
      <t>ナイヨウ</t>
    </rPh>
    <phoneticPr fontId="2"/>
  </si>
  <si>
    <t>顔写真ファイル名</t>
    <rPh sb="0" eb="1">
      <t>カオ</t>
    </rPh>
    <rPh sb="1" eb="3">
      <t>シャシン</t>
    </rPh>
    <rPh sb="7" eb="8">
      <t>メイ</t>
    </rPh>
    <phoneticPr fontId="2"/>
  </si>
  <si>
    <t>※会社郵便番号</t>
    <rPh sb="1" eb="3">
      <t>カイシャ</t>
    </rPh>
    <phoneticPr fontId="3"/>
  </si>
  <si>
    <t>※会社住所1(番地まで)</t>
    <rPh sb="7" eb="9">
      <t>バンチ</t>
    </rPh>
    <phoneticPr fontId="3"/>
  </si>
  <si>
    <t>※会社電話番号</t>
    <phoneticPr fontId="2"/>
  </si>
  <si>
    <t>会員区分</t>
    <rPh sb="0" eb="2">
      <t>カイイン</t>
    </rPh>
    <rPh sb="2" eb="4">
      <t>クブン</t>
    </rPh>
    <phoneticPr fontId="2"/>
  </si>
  <si>
    <t>info@j-cert.com</t>
    <phoneticPr fontId="2"/>
  </si>
  <si>
    <t>SE</t>
    <phoneticPr fontId="2"/>
  </si>
  <si>
    <t>SM</t>
    <phoneticPr fontId="2"/>
  </si>
  <si>
    <t>SS</t>
    <phoneticPr fontId="2"/>
  </si>
  <si>
    <t>合計</t>
    <rPh sb="0" eb="2">
      <t>ゴウケイ</t>
    </rPh>
    <phoneticPr fontId="2"/>
  </si>
  <si>
    <t>受験料(税抜）</t>
    <rPh sb="5" eb="6">
      <t>ヌ</t>
    </rPh>
    <phoneticPr fontId="2"/>
  </si>
  <si>
    <t>申込区分</t>
    <rPh sb="0" eb="2">
      <t>モウシコミ</t>
    </rPh>
    <rPh sb="2" eb="4">
      <t>クブン</t>
    </rPh>
    <phoneticPr fontId="2"/>
  </si>
  <si>
    <t>団体</t>
    <rPh sb="0" eb="2">
      <t>ダンタイ</t>
    </rPh>
    <phoneticPr fontId="2"/>
  </si>
  <si>
    <t>個人</t>
    <rPh sb="0" eb="2">
      <t>コジン</t>
    </rPh>
    <phoneticPr fontId="2"/>
  </si>
  <si>
    <t>申込区分結果</t>
    <rPh sb="0" eb="2">
      <t>モウシコミ</t>
    </rPh>
    <rPh sb="2" eb="4">
      <t>クブン</t>
    </rPh>
    <rPh sb="4" eb="6">
      <t>ケッカ</t>
    </rPh>
    <phoneticPr fontId="2"/>
  </si>
  <si>
    <t>受験料振り込み名義</t>
    <rPh sb="0" eb="3">
      <t>ジュケンリョウ</t>
    </rPh>
    <rPh sb="3" eb="4">
      <t>フ</t>
    </rPh>
    <rPh sb="5" eb="6">
      <t>コ</t>
    </rPh>
    <rPh sb="7" eb="9">
      <t>メイギ</t>
    </rPh>
    <phoneticPr fontId="2"/>
  </si>
  <si>
    <t>　</t>
    <phoneticPr fontId="2"/>
  </si>
  <si>
    <t>※</t>
    <phoneticPr fontId="2"/>
  </si>
  <si>
    <t>コース名</t>
    <rPh sb="3" eb="4">
      <t>メイ</t>
    </rPh>
    <phoneticPr fontId="2"/>
  </si>
  <si>
    <t>備考</t>
    <rPh sb="0" eb="2">
      <t>ビコウ</t>
    </rPh>
    <phoneticPr fontId="2"/>
  </si>
  <si>
    <t>シート：受験者名簿用</t>
    <rPh sb="4" eb="7">
      <t>ジュケンシャ</t>
    </rPh>
    <rPh sb="7" eb="9">
      <t>メイボ</t>
    </rPh>
    <rPh sb="9" eb="10">
      <t>ヨウ</t>
    </rPh>
    <phoneticPr fontId="2"/>
  </si>
  <si>
    <t>セーフティオフィサ資格 受験申込書 受験者名簿</t>
    <rPh sb="9" eb="11">
      <t>シカク</t>
    </rPh>
    <rPh sb="12" eb="14">
      <t>ジュケン</t>
    </rPh>
    <phoneticPr fontId="2"/>
  </si>
  <si>
    <t>資格区分</t>
    <rPh sb="0" eb="2">
      <t>シカク</t>
    </rPh>
    <phoneticPr fontId="2"/>
  </si>
  <si>
    <t>顔写真FILE</t>
    <rPh sb="0" eb="1">
      <t>カオ</t>
    </rPh>
    <rPh sb="1" eb="3">
      <t>シャシン</t>
    </rPh>
    <phoneticPr fontId="2"/>
  </si>
  <si>
    <t>受付日</t>
    <rPh sb="0" eb="2">
      <t>ウケツケ</t>
    </rPh>
    <rPh sb="2" eb="3">
      <t>ビ</t>
    </rPh>
    <phoneticPr fontId="2"/>
  </si>
  <si>
    <t>郵便番号</t>
  </si>
  <si>
    <t>IGSAP会員区分</t>
    <rPh sb="5" eb="7">
      <t>カイイン</t>
    </rPh>
    <rPh sb="7" eb="9">
      <t>クブン</t>
    </rPh>
    <phoneticPr fontId="2"/>
  </si>
  <si>
    <t>Ver.</t>
    <phoneticPr fontId="2"/>
  </si>
  <si>
    <t>受験料</t>
    <rPh sb="0" eb="3">
      <t>ジュケンリョウ</t>
    </rPh>
    <phoneticPr fontId="2"/>
  </si>
  <si>
    <t>団体一般</t>
    <rPh sb="0" eb="2">
      <t>ダンタイ</t>
    </rPh>
    <rPh sb="2" eb="4">
      <t>イッパン</t>
    </rPh>
    <phoneticPr fontId="2"/>
  </si>
  <si>
    <t>JC確認</t>
    <rPh sb="2" eb="4">
      <t>カクニン</t>
    </rPh>
    <phoneticPr fontId="2"/>
  </si>
  <si>
    <t>確認結果</t>
    <rPh sb="0" eb="2">
      <t>カクニン</t>
    </rPh>
    <rPh sb="2" eb="4">
      <t>ケッカ</t>
    </rPh>
    <phoneticPr fontId="2"/>
  </si>
  <si>
    <t>IGSAP法人正会員</t>
    <rPh sb="5" eb="7">
      <t>ホウジン</t>
    </rPh>
    <rPh sb="7" eb="8">
      <t>セイ</t>
    </rPh>
    <rPh sb="8" eb="10">
      <t>カイイン</t>
    </rPh>
    <phoneticPr fontId="2"/>
  </si>
  <si>
    <t>IGSAP法人賛助会員</t>
    <rPh sb="5" eb="7">
      <t>ホウジン</t>
    </rPh>
    <rPh sb="7" eb="9">
      <t>サンジョ</t>
    </rPh>
    <rPh sb="9" eb="11">
      <t>カイイン</t>
    </rPh>
    <phoneticPr fontId="2"/>
  </si>
  <si>
    <t>振込予定日</t>
    <rPh sb="0" eb="2">
      <t>フリコミ</t>
    </rPh>
    <rPh sb="2" eb="4">
      <t>ヨテイ</t>
    </rPh>
    <rPh sb="4" eb="5">
      <t>ビ</t>
    </rPh>
    <phoneticPr fontId="2"/>
  </si>
  <si>
    <t>受験者会社名</t>
    <rPh sb="0" eb="3">
      <t>ジュケンシャ</t>
    </rPh>
    <rPh sb="3" eb="6">
      <t>カイシャメイ</t>
    </rPh>
    <phoneticPr fontId="2"/>
  </si>
  <si>
    <t>資格名称</t>
    <rPh sb="0" eb="2">
      <t>シカク</t>
    </rPh>
    <rPh sb="2" eb="4">
      <t>メイショウ</t>
    </rPh>
    <phoneticPr fontId="2"/>
  </si>
  <si>
    <t>受験料の請求書の発行要否を選択してください。</t>
    <rPh sb="4" eb="7">
      <t>セイキュウショ</t>
    </rPh>
    <rPh sb="8" eb="10">
      <t>ハッコウ</t>
    </rPh>
    <rPh sb="10" eb="11">
      <t>ヨウ</t>
    </rPh>
    <rPh sb="11" eb="12">
      <t>ヒ</t>
    </rPh>
    <rPh sb="13" eb="15">
      <t>センタク</t>
    </rPh>
    <phoneticPr fontId="2"/>
  </si>
  <si>
    <t>請求書</t>
    <phoneticPr fontId="2"/>
  </si>
  <si>
    <t>請求書の送付先</t>
    <phoneticPr fontId="2"/>
  </si>
  <si>
    <t>その他</t>
    <rPh sb="2" eb="3">
      <t>タ</t>
    </rPh>
    <phoneticPr fontId="2"/>
  </si>
  <si>
    <t>要</t>
    <rPh sb="0" eb="1">
      <t>ヨウ</t>
    </rPh>
    <phoneticPr fontId="2"/>
  </si>
  <si>
    <t>不要</t>
    <rPh sb="0" eb="2">
      <t>フヨウ</t>
    </rPh>
    <phoneticPr fontId="2"/>
  </si>
  <si>
    <t>送付先の選択</t>
    <rPh sb="0" eb="2">
      <t>ソウフ</t>
    </rPh>
    <rPh sb="2" eb="3">
      <t>サキ</t>
    </rPh>
    <rPh sb="4" eb="6">
      <t>センタク</t>
    </rPh>
    <phoneticPr fontId="2"/>
  </si>
  <si>
    <t>申込責任者</t>
    <rPh sb="0" eb="2">
      <t>モウシコミ</t>
    </rPh>
    <rPh sb="2" eb="5">
      <t>セキニンシャ</t>
    </rPh>
    <phoneticPr fontId="2"/>
  </si>
  <si>
    <t>発行要否の選択</t>
    <rPh sb="0" eb="2">
      <t>ハッコウ</t>
    </rPh>
    <rPh sb="2" eb="3">
      <t>ヨウ</t>
    </rPh>
    <rPh sb="3" eb="4">
      <t>ヒ</t>
    </rPh>
    <rPh sb="5" eb="7">
      <t>センタク</t>
    </rPh>
    <phoneticPr fontId="2"/>
  </si>
  <si>
    <t>＜その他の請求書送付先＞</t>
    <rPh sb="3" eb="4">
      <t>タ</t>
    </rPh>
    <rPh sb="5" eb="8">
      <t>セイキュウショ</t>
    </rPh>
    <rPh sb="8" eb="10">
      <t>ソウフ</t>
    </rPh>
    <rPh sb="10" eb="11">
      <t>サキ</t>
    </rPh>
    <phoneticPr fontId="2"/>
  </si>
  <si>
    <t>氏名(漢字)</t>
  </si>
  <si>
    <t>住所1(番地まで)</t>
  </si>
  <si>
    <t>住所2(ビル名、部屋番号)</t>
    <phoneticPr fontId="2"/>
  </si>
  <si>
    <t>メールアドレス</t>
    <phoneticPr fontId="2"/>
  </si>
  <si>
    <t>前</t>
    <rPh sb="0" eb="1">
      <t>マエ</t>
    </rPh>
    <phoneticPr fontId="2"/>
  </si>
  <si>
    <t>後</t>
    <rPh sb="0" eb="1">
      <t>ウシ</t>
    </rPh>
    <phoneticPr fontId="2"/>
  </si>
  <si>
    <t>受験料　振込期限日（申込日＋7日）</t>
    <phoneticPr fontId="2"/>
  </si>
  <si>
    <t>請求書送付先選択テーブル</t>
    <rPh sb="0" eb="3">
      <t>セイキュウショ</t>
    </rPh>
    <rPh sb="3" eb="5">
      <t>ソウフ</t>
    </rPh>
    <rPh sb="5" eb="6">
      <t>サキ</t>
    </rPh>
    <rPh sb="6" eb="8">
      <t>センタク</t>
    </rPh>
    <phoneticPr fontId="2"/>
  </si>
  <si>
    <t>請求書要否</t>
    <rPh sb="0" eb="3">
      <t>セイキュウショ</t>
    </rPh>
    <rPh sb="3" eb="4">
      <t>ヨウ</t>
    </rPh>
    <rPh sb="4" eb="5">
      <t>ヒ</t>
    </rPh>
    <phoneticPr fontId="2"/>
  </si>
  <si>
    <t>氏名漢字（姓）</t>
    <rPh sb="2" eb="4">
      <t>カンジ</t>
    </rPh>
    <rPh sb="5" eb="6">
      <t>セイ</t>
    </rPh>
    <phoneticPr fontId="2"/>
  </si>
  <si>
    <t>氏名漢字（名）</t>
    <rPh sb="2" eb="4">
      <t>カンジ</t>
    </rPh>
    <rPh sb="5" eb="6">
      <t>メイ</t>
    </rPh>
    <phoneticPr fontId="2"/>
  </si>
  <si>
    <t>法人格</t>
    <rPh sb="0" eb="2">
      <t>ホウジン</t>
    </rPh>
    <rPh sb="2" eb="3">
      <t>カク</t>
    </rPh>
    <phoneticPr fontId="2"/>
  </si>
  <si>
    <t>法人各前後</t>
    <rPh sb="0" eb="2">
      <t>ホウジン</t>
    </rPh>
    <rPh sb="2" eb="3">
      <t>カク</t>
    </rPh>
    <rPh sb="3" eb="5">
      <t>ゼンゴ</t>
    </rPh>
    <phoneticPr fontId="2"/>
  </si>
  <si>
    <t>送付先郵便番号</t>
  </si>
  <si>
    <t>送付先住所１</t>
    <rPh sb="3" eb="5">
      <t>ジュウショ</t>
    </rPh>
    <phoneticPr fontId="2"/>
  </si>
  <si>
    <t>送付先住所２</t>
    <rPh sb="3" eb="5">
      <t>ジュウショ</t>
    </rPh>
    <phoneticPr fontId="2"/>
  </si>
  <si>
    <t>送付先電話番号</t>
  </si>
  <si>
    <t>送付先メールアドレス</t>
  </si>
  <si>
    <t>No</t>
    <phoneticPr fontId="2"/>
  </si>
  <si>
    <t>会社名（法人名）</t>
    <phoneticPr fontId="2"/>
  </si>
  <si>
    <t>部署</t>
    <phoneticPr fontId="2"/>
  </si>
  <si>
    <t>役職</t>
    <phoneticPr fontId="2"/>
  </si>
  <si>
    <t>法人格位置</t>
    <phoneticPr fontId="2"/>
  </si>
  <si>
    <t>領収書要否</t>
    <rPh sb="0" eb="3">
      <t>リョウシュウショ</t>
    </rPh>
    <rPh sb="3" eb="4">
      <t>ヨウ</t>
    </rPh>
    <rPh sb="4" eb="5">
      <t>ヒ</t>
    </rPh>
    <phoneticPr fontId="2"/>
  </si>
  <si>
    <t>請求書</t>
    <rPh sb="0" eb="3">
      <t>セイキュウショ</t>
    </rPh>
    <phoneticPr fontId="2"/>
  </si>
  <si>
    <t>領収書</t>
    <rPh sb="0" eb="3">
      <t>リョウシュウショ</t>
    </rPh>
    <phoneticPr fontId="2"/>
  </si>
  <si>
    <t>メール件名</t>
    <phoneticPr fontId="2"/>
  </si>
  <si>
    <t>1.一括管理番号</t>
    <rPh sb="2" eb="4">
      <t>イッカツ</t>
    </rPh>
    <rPh sb="4" eb="6">
      <t>カンリ</t>
    </rPh>
    <rPh sb="6" eb="8">
      <t>バンゴウ</t>
    </rPh>
    <phoneticPr fontId="2"/>
  </si>
  <si>
    <t>一括管理番号</t>
    <phoneticPr fontId="2"/>
  </si>
  <si>
    <t>№</t>
  </si>
  <si>
    <t>申込日</t>
  </si>
  <si>
    <t>申込種別</t>
    <rPh sb="0" eb="2">
      <t>モウシコミ</t>
    </rPh>
    <rPh sb="2" eb="4">
      <t>シュベツ</t>
    </rPh>
    <phoneticPr fontId="2"/>
  </si>
  <si>
    <t>受験区分</t>
    <rPh sb="0" eb="2">
      <t>ジュケン</t>
    </rPh>
    <rPh sb="2" eb="4">
      <t>クブン</t>
    </rPh>
    <phoneticPr fontId="23"/>
  </si>
  <si>
    <t>認証番号</t>
    <rPh sb="0" eb="2">
      <t>ニンショウ</t>
    </rPh>
    <rPh sb="2" eb="4">
      <t>バンゴウ</t>
    </rPh>
    <phoneticPr fontId="23"/>
  </si>
  <si>
    <t>生年月日</t>
  </si>
  <si>
    <t>氏名(漢字)（姓）</t>
    <rPh sb="3" eb="5">
      <t>カンジ</t>
    </rPh>
    <rPh sb="7" eb="8">
      <t>セイ</t>
    </rPh>
    <phoneticPr fontId="23"/>
  </si>
  <si>
    <t>氏名(漢字)（名）</t>
    <rPh sb="7" eb="8">
      <t>メイ</t>
    </rPh>
    <phoneticPr fontId="23"/>
  </si>
  <si>
    <t>氏名(カナ)（セイ）</t>
  </si>
  <si>
    <t>氏名(カナ)（メイ）</t>
  </si>
  <si>
    <t>氏名(英字)（Family name）</t>
    <rPh sb="3" eb="4">
      <t>エイ</t>
    </rPh>
    <phoneticPr fontId="23"/>
  </si>
  <si>
    <t>氏名(英字)（Person name）</t>
    <rPh sb="3" eb="4">
      <t>エイ</t>
    </rPh>
    <phoneticPr fontId="23"/>
  </si>
  <si>
    <t>法人格</t>
    <rPh sb="0" eb="1">
      <t>ホウ</t>
    </rPh>
    <rPh sb="1" eb="3">
      <t>ジンカク</t>
    </rPh>
    <phoneticPr fontId="23"/>
  </si>
  <si>
    <t>会社名（法人格位置）</t>
    <rPh sb="7" eb="9">
      <t>イチ</t>
    </rPh>
    <phoneticPr fontId="23"/>
  </si>
  <si>
    <t>会社名(漢字)</t>
    <rPh sb="4" eb="6">
      <t>カンジ</t>
    </rPh>
    <phoneticPr fontId="23"/>
  </si>
  <si>
    <t>会社名(カナ)</t>
  </si>
  <si>
    <t>会社名(英語)</t>
    <rPh sb="4" eb="6">
      <t>エイゴ</t>
    </rPh>
    <phoneticPr fontId="23"/>
  </si>
  <si>
    <t>事業所名</t>
    <rPh sb="0" eb="3">
      <t>ジギョウショ</t>
    </rPh>
    <rPh sb="3" eb="4">
      <t>メイ</t>
    </rPh>
    <phoneticPr fontId="23"/>
  </si>
  <si>
    <t>所属部署名</t>
    <rPh sb="0" eb="2">
      <t>ショゾク</t>
    </rPh>
    <rPh sb="2" eb="4">
      <t>ブショ</t>
    </rPh>
    <rPh sb="4" eb="5">
      <t>メイ</t>
    </rPh>
    <phoneticPr fontId="23"/>
  </si>
  <si>
    <t>役職名</t>
    <rPh sb="0" eb="3">
      <t>ヤクショクメイ</t>
    </rPh>
    <phoneticPr fontId="23"/>
  </si>
  <si>
    <t>会社郵便番号</t>
    <rPh sb="0" eb="2">
      <t>カイシャ</t>
    </rPh>
    <phoneticPr fontId="2"/>
  </si>
  <si>
    <t>会社住所1</t>
    <rPh sb="2" eb="4">
      <t>ジュウショ</t>
    </rPh>
    <phoneticPr fontId="23"/>
  </si>
  <si>
    <t>会社住所2</t>
    <rPh sb="2" eb="4">
      <t>ジュウショ</t>
    </rPh>
    <phoneticPr fontId="23"/>
  </si>
  <si>
    <t>会社電話番号</t>
    <phoneticPr fontId="2"/>
  </si>
  <si>
    <t>自宅郵便番号</t>
    <rPh sb="0" eb="2">
      <t>ジタク</t>
    </rPh>
    <phoneticPr fontId="2"/>
  </si>
  <si>
    <t>自宅住所1</t>
    <rPh sb="2" eb="4">
      <t>ジュウショ</t>
    </rPh>
    <phoneticPr fontId="23"/>
  </si>
  <si>
    <t>自宅住所2</t>
    <rPh sb="2" eb="4">
      <t>ジュウショ</t>
    </rPh>
    <phoneticPr fontId="23"/>
  </si>
  <si>
    <t>自宅電話番号</t>
    <phoneticPr fontId="2"/>
  </si>
  <si>
    <t>メールアドレス</t>
  </si>
  <si>
    <t>最終学歴</t>
    <rPh sb="0" eb="2">
      <t>サイシュウ</t>
    </rPh>
    <rPh sb="2" eb="4">
      <t>ガクレキ</t>
    </rPh>
    <phoneticPr fontId="23"/>
  </si>
  <si>
    <t>会場</t>
    <rPh sb="0" eb="2">
      <t>カイジョウ</t>
    </rPh>
    <phoneticPr fontId="23"/>
  </si>
  <si>
    <t>認証カード</t>
  </si>
  <si>
    <t>顔写真</t>
  </si>
  <si>
    <t>受験料</t>
    <rPh sb="0" eb="3">
      <t>ジュケンリョウ</t>
    </rPh>
    <phoneticPr fontId="23"/>
  </si>
  <si>
    <t>振込予定日</t>
  </si>
  <si>
    <t>振込名義</t>
    <rPh sb="0" eb="1">
      <t>フ</t>
    </rPh>
    <rPh sb="1" eb="2">
      <t>コ</t>
    </rPh>
    <rPh sb="2" eb="4">
      <t>メイギ</t>
    </rPh>
    <phoneticPr fontId="23"/>
  </si>
  <si>
    <t>備考</t>
  </si>
  <si>
    <t>送付先_氏名(漢字)（姓）</t>
    <rPh sb="7" eb="9">
      <t>カンジ</t>
    </rPh>
    <rPh sb="11" eb="12">
      <t>セイ</t>
    </rPh>
    <phoneticPr fontId="23"/>
  </si>
  <si>
    <t>送付先_氏名(漢字)（名）</t>
    <rPh sb="7" eb="9">
      <t>カンジ</t>
    </rPh>
    <rPh sb="11" eb="12">
      <t>メイ</t>
    </rPh>
    <phoneticPr fontId="23"/>
  </si>
  <si>
    <t>送付先会社名（法人格位置）</t>
    <rPh sb="10" eb="12">
      <t>イチ</t>
    </rPh>
    <phoneticPr fontId="23"/>
  </si>
  <si>
    <t>送付先_事業所名</t>
    <rPh sb="4" eb="7">
      <t>ジギョウショ</t>
    </rPh>
    <rPh sb="7" eb="8">
      <t>メイ</t>
    </rPh>
    <phoneticPr fontId="23"/>
  </si>
  <si>
    <t>送付先_所属部署名</t>
    <rPh sb="4" eb="6">
      <t>ショゾク</t>
    </rPh>
    <rPh sb="8" eb="9">
      <t>メイ</t>
    </rPh>
    <phoneticPr fontId="23"/>
  </si>
  <si>
    <t>送付先_役職名</t>
    <rPh sb="6" eb="7">
      <t>メイ</t>
    </rPh>
    <phoneticPr fontId="23"/>
  </si>
  <si>
    <t>送付先_住所１</t>
    <rPh sb="4" eb="6">
      <t>ジュウショ</t>
    </rPh>
    <phoneticPr fontId="23"/>
  </si>
  <si>
    <t>送付先_住所２</t>
    <rPh sb="4" eb="6">
      <t>ジュウショ</t>
    </rPh>
    <phoneticPr fontId="23"/>
  </si>
  <si>
    <t>入金№連絡_メールアドレス</t>
    <rPh sb="0" eb="2">
      <t>ニュウキン</t>
    </rPh>
    <rPh sb="3" eb="5">
      <t>レンラク</t>
    </rPh>
    <phoneticPr fontId="2"/>
  </si>
  <si>
    <t>申込責任者名</t>
    <phoneticPr fontId="2"/>
  </si>
  <si>
    <t>取引先コード</t>
    <rPh sb="0" eb="2">
      <t>トリヒキ</t>
    </rPh>
    <rPh sb="2" eb="3">
      <t>サキ</t>
    </rPh>
    <phoneticPr fontId="2"/>
  </si>
  <si>
    <t>請求書要否</t>
    <rPh sb="0" eb="2">
      <t>セイキュウ</t>
    </rPh>
    <rPh sb="2" eb="3">
      <t>ショ</t>
    </rPh>
    <rPh sb="3" eb="5">
      <t>ヨウヒ</t>
    </rPh>
    <phoneticPr fontId="2"/>
  </si>
  <si>
    <t>領収書要否</t>
    <rPh sb="0" eb="3">
      <t>リョウシュウショ</t>
    </rPh>
    <rPh sb="3" eb="5">
      <t>ヨウヒ</t>
    </rPh>
    <phoneticPr fontId="2"/>
  </si>
  <si>
    <t>費用負担区分</t>
    <rPh sb="0" eb="2">
      <t>ヒヨウ</t>
    </rPh>
    <rPh sb="2" eb="4">
      <t>フタン</t>
    </rPh>
    <rPh sb="4" eb="6">
      <t>クブン</t>
    </rPh>
    <phoneticPr fontId="2"/>
  </si>
  <si>
    <t>領収書郵送先区分</t>
  </si>
  <si>
    <t>領収書の宛先</t>
  </si>
  <si>
    <t>書類郵送先区分</t>
  </si>
  <si>
    <t>結果郵送先区分</t>
  </si>
  <si>
    <t>申込責任者取引先コード</t>
    <phoneticPr fontId="2"/>
  </si>
  <si>
    <t>まとめ送付リスト作成用データ</t>
    <rPh sb="8" eb="11">
      <t>サクセイヨウ</t>
    </rPh>
    <phoneticPr fontId="2"/>
  </si>
  <si>
    <t>会社名</t>
    <rPh sb="0" eb="3">
      <t>カイシャメイ</t>
    </rPh>
    <phoneticPr fontId="26"/>
  </si>
  <si>
    <t>申込責任者　氏名</t>
    <rPh sb="0" eb="2">
      <t>モウシコミ</t>
    </rPh>
    <rPh sb="2" eb="4">
      <t>セキニン</t>
    </rPh>
    <rPh sb="4" eb="5">
      <t>シャ</t>
    </rPh>
    <rPh sb="6" eb="8">
      <t>シメイ</t>
    </rPh>
    <phoneticPr fontId="27"/>
  </si>
  <si>
    <t>メール</t>
    <phoneticPr fontId="26"/>
  </si>
  <si>
    <t>〒</t>
    <phoneticPr fontId="27"/>
  </si>
  <si>
    <t>住所1</t>
    <rPh sb="0" eb="2">
      <t>ジュウショ</t>
    </rPh>
    <phoneticPr fontId="27"/>
  </si>
  <si>
    <t>住所2</t>
    <rPh sb="0" eb="2">
      <t>ジュウショ</t>
    </rPh>
    <phoneticPr fontId="27"/>
  </si>
  <si>
    <t>部署</t>
    <rPh sb="0" eb="2">
      <t>ブショ</t>
    </rPh>
    <phoneticPr fontId="27"/>
  </si>
  <si>
    <t>TEL</t>
    <phoneticPr fontId="27"/>
  </si>
  <si>
    <t>申込数</t>
    <rPh sb="0" eb="2">
      <t>モウシコ</t>
    </rPh>
    <rPh sb="2" eb="3">
      <t>スウ</t>
    </rPh>
    <phoneticPr fontId="26"/>
  </si>
  <si>
    <t>受験票数</t>
    <rPh sb="0" eb="3">
      <t>ジュケンヒョウ</t>
    </rPh>
    <rPh sb="3" eb="4">
      <t>スウ</t>
    </rPh>
    <phoneticPr fontId="2"/>
  </si>
  <si>
    <t>合格</t>
    <rPh sb="0" eb="2">
      <t>ゴウカク</t>
    </rPh>
    <phoneticPr fontId="2"/>
  </si>
  <si>
    <t>不合格</t>
    <rPh sb="0" eb="3">
      <t>フゴウカク</t>
    </rPh>
    <phoneticPr fontId="2"/>
  </si>
  <si>
    <t>欠席</t>
    <phoneticPr fontId="2"/>
  </si>
  <si>
    <t>認証カード
有無</t>
    <rPh sb="0" eb="2">
      <t>ニンショウ</t>
    </rPh>
    <rPh sb="6" eb="7">
      <t>ア</t>
    </rPh>
    <rPh sb="7" eb="8">
      <t>ナ</t>
    </rPh>
    <phoneticPr fontId="26"/>
  </si>
  <si>
    <t>希望
枚数</t>
    <rPh sb="0" eb="2">
      <t>キボウ</t>
    </rPh>
    <rPh sb="3" eb="5">
      <t>マイスウ</t>
    </rPh>
    <phoneticPr fontId="26"/>
  </si>
  <si>
    <t>発行
枚数</t>
    <rPh sb="0" eb="2">
      <t>ハッコウ</t>
    </rPh>
    <rPh sb="3" eb="5">
      <t>マイスウ</t>
    </rPh>
    <phoneticPr fontId="26"/>
  </si>
  <si>
    <t>請求書要否</t>
    <rPh sb="0" eb="3">
      <t>セイキュウショ</t>
    </rPh>
    <rPh sb="3" eb="5">
      <t>ヨウヒ</t>
    </rPh>
    <phoneticPr fontId="26"/>
  </si>
  <si>
    <t>請求書送付先
担当者氏名</t>
    <rPh sb="0" eb="3">
      <t>セイキュウショ</t>
    </rPh>
    <rPh sb="3" eb="5">
      <t>ソウフ</t>
    </rPh>
    <rPh sb="5" eb="6">
      <t>サキ</t>
    </rPh>
    <rPh sb="7" eb="10">
      <t>タントウシャ</t>
    </rPh>
    <rPh sb="10" eb="12">
      <t>シメイ</t>
    </rPh>
    <phoneticPr fontId="26"/>
  </si>
  <si>
    <t>受験料請求書
／発行日</t>
    <rPh sb="0" eb="2">
      <t>ジュケン</t>
    </rPh>
    <rPh sb="2" eb="3">
      <t>リョウ</t>
    </rPh>
    <rPh sb="3" eb="6">
      <t>セイキュウショ</t>
    </rPh>
    <rPh sb="8" eb="11">
      <t>ハッコウビ</t>
    </rPh>
    <phoneticPr fontId="26"/>
  </si>
  <si>
    <t>カード請求書
/発行日</t>
    <rPh sb="3" eb="5">
      <t>セイキュウ</t>
    </rPh>
    <rPh sb="5" eb="6">
      <t>ショ</t>
    </rPh>
    <rPh sb="8" eb="10">
      <t>ハッコウ</t>
    </rPh>
    <rPh sb="10" eb="11">
      <t>ヒ</t>
    </rPh>
    <phoneticPr fontId="26"/>
  </si>
  <si>
    <t>一括管理番号</t>
    <rPh sb="0" eb="2">
      <t>イッカツ</t>
    </rPh>
    <rPh sb="2" eb="4">
      <t>カンリ</t>
    </rPh>
    <rPh sb="4" eb="6">
      <t>バンゴウ</t>
    </rPh>
    <phoneticPr fontId="2"/>
  </si>
  <si>
    <t>申込責任者取引先コード</t>
    <rPh sb="0" eb="2">
      <t>モウシコミ</t>
    </rPh>
    <rPh sb="2" eb="5">
      <t>セキニンシャ</t>
    </rPh>
    <rPh sb="5" eb="7">
      <t>トリヒキ</t>
    </rPh>
    <rPh sb="7" eb="8">
      <t>サキ</t>
    </rPh>
    <phoneticPr fontId="2"/>
  </si>
  <si>
    <t>領収書送付先</t>
    <rPh sb="0" eb="3">
      <t>リョウシュウショ</t>
    </rPh>
    <rPh sb="3" eb="5">
      <t>ソウフ</t>
    </rPh>
    <rPh sb="5" eb="6">
      <t>サキ</t>
    </rPh>
    <phoneticPr fontId="2"/>
  </si>
  <si>
    <t>領収書宛名</t>
    <rPh sb="0" eb="3">
      <t>リョウシュウショ</t>
    </rPh>
    <rPh sb="3" eb="5">
      <t>アテナ</t>
    </rPh>
    <phoneticPr fontId="2"/>
  </si>
  <si>
    <t>申込責任者取引先コード</t>
    <rPh sb="0" eb="2">
      <t>モウシコミ</t>
    </rPh>
    <rPh sb="2" eb="5">
      <t>セキニンシャ</t>
    </rPh>
    <rPh sb="5" eb="8">
      <t>トリヒキサキ</t>
    </rPh>
    <phoneticPr fontId="2"/>
  </si>
  <si>
    <t>V1.00</t>
    <phoneticPr fontId="2"/>
  </si>
  <si>
    <t>SA管理システムでSO資格対応にあわせて全面見直し</t>
    <rPh sb="2" eb="4">
      <t>カンリ</t>
    </rPh>
    <rPh sb="11" eb="13">
      <t>シカク</t>
    </rPh>
    <rPh sb="13" eb="15">
      <t>タイオウ</t>
    </rPh>
    <rPh sb="20" eb="22">
      <t>ゼンメン</t>
    </rPh>
    <rPh sb="22" eb="24">
      <t>ミナオ</t>
    </rPh>
    <phoneticPr fontId="2"/>
  </si>
  <si>
    <t>一括申込条件</t>
    <rPh sb="0" eb="2">
      <t>イッカツ</t>
    </rPh>
    <rPh sb="2" eb="4">
      <t>モウシコミ</t>
    </rPh>
    <rPh sb="4" eb="6">
      <t>ジョウケン</t>
    </rPh>
    <phoneticPr fontId="2"/>
  </si>
  <si>
    <t>一括管理No</t>
    <rPh sb="0" eb="2">
      <t>イッカツ</t>
    </rPh>
    <rPh sb="2" eb="4">
      <t>カンリ</t>
    </rPh>
    <phoneticPr fontId="2"/>
  </si>
  <si>
    <t>申込日</t>
    <rPh sb="0" eb="2">
      <t>モウシコミ</t>
    </rPh>
    <rPh sb="2" eb="3">
      <t>ヒ</t>
    </rPh>
    <phoneticPr fontId="2"/>
  </si>
  <si>
    <t>一括申込は5名以上の申込が必要です。</t>
    <rPh sb="0" eb="2">
      <t>イッカツ</t>
    </rPh>
    <rPh sb="2" eb="4">
      <t>モウシコミ</t>
    </rPh>
    <rPh sb="6" eb="7">
      <t>メイ</t>
    </rPh>
    <rPh sb="7" eb="9">
      <t>イジョウ</t>
    </rPh>
    <rPh sb="10" eb="12">
      <t>モウシコミ</t>
    </rPh>
    <rPh sb="13" eb="15">
      <t>ヒツヨウ</t>
    </rPh>
    <phoneticPr fontId="2"/>
  </si>
  <si>
    <t>申込区分：IGSAP会員区分を選択してください
（IGSAP会員ではない場合は、「団体一般」を選択ください。）</t>
    <phoneticPr fontId="2"/>
  </si>
  <si>
    <t>※法人格位置</t>
    <rPh sb="4" eb="6">
      <t>イチ</t>
    </rPh>
    <phoneticPr fontId="2"/>
  </si>
  <si>
    <t>※資格区分</t>
    <rPh sb="1" eb="3">
      <t>シカク</t>
    </rPh>
    <rPh sb="3" eb="5">
      <t>クブン</t>
    </rPh>
    <phoneticPr fontId="2"/>
  </si>
  <si>
    <t>※法人格</t>
    <phoneticPr fontId="2"/>
  </si>
  <si>
    <t>・下記及び「受験者名簿」シートに必要事項記入の上、本ファイルと顔写真ファイルを下記メールアドレス宛に添付送信してください。</t>
    <rPh sb="1" eb="3">
      <t>カキ</t>
    </rPh>
    <rPh sb="3" eb="4">
      <t>オヨ</t>
    </rPh>
    <rPh sb="6" eb="9">
      <t>ジュケンシャ</t>
    </rPh>
    <rPh sb="9" eb="11">
      <t>メイボ</t>
    </rPh>
    <rPh sb="16" eb="18">
      <t>ヒツヨウ</t>
    </rPh>
    <rPh sb="18" eb="20">
      <t>ジコウ</t>
    </rPh>
    <rPh sb="20" eb="22">
      <t>キニュウ</t>
    </rPh>
    <rPh sb="23" eb="24">
      <t>ウエ</t>
    </rPh>
    <phoneticPr fontId="2"/>
  </si>
  <si>
    <t>・メール送付先 ： セーフティアセッサ担当  : safety12100@j-cert.com</t>
    <phoneticPr fontId="2"/>
  </si>
  <si>
    <r>
      <rPr>
        <b/>
        <sz val="14"/>
        <rFont val="Meiryo UI"/>
        <family val="3"/>
        <charset val="128"/>
      </rPr>
      <t>2.申込情報</t>
    </r>
    <r>
      <rPr>
        <b/>
        <sz val="11"/>
        <rFont val="Meiryo UI"/>
        <family val="3"/>
        <charset val="128"/>
      </rPr>
      <t xml:space="preserve">    </t>
    </r>
    <r>
      <rPr>
        <sz val="11"/>
        <rFont val="Meiryo UI"/>
        <family val="3"/>
        <charset val="128"/>
      </rPr>
      <t>※がついている項目は入力必須項目です。</t>
    </r>
    <rPh sb="2" eb="4">
      <t>モウシコミ</t>
    </rPh>
    <rPh sb="4" eb="6">
      <t>ジョウホウ</t>
    </rPh>
    <phoneticPr fontId="2"/>
  </si>
  <si>
    <t>3.申込責任者情報</t>
    <rPh sb="2" eb="4">
      <t>モウシコミ</t>
    </rPh>
    <rPh sb="4" eb="7">
      <t>セキニンシャ</t>
    </rPh>
    <rPh sb="7" eb="9">
      <t>ジョウホウ</t>
    </rPh>
    <phoneticPr fontId="2"/>
  </si>
  <si>
    <t>4.請求書要否について</t>
    <rPh sb="2" eb="5">
      <t>セイキュウショ</t>
    </rPh>
    <rPh sb="5" eb="7">
      <t>ヨウヒ</t>
    </rPh>
    <phoneticPr fontId="2"/>
  </si>
  <si>
    <t>顔写真ファイル名先頭</t>
    <rPh sb="0" eb="1">
      <t>カオ</t>
    </rPh>
    <rPh sb="1" eb="3">
      <t>シャシン</t>
    </rPh>
    <rPh sb="7" eb="8">
      <t>メイ</t>
    </rPh>
    <rPh sb="8" eb="10">
      <t>セントウ</t>
    </rPh>
    <phoneticPr fontId="2"/>
  </si>
  <si>
    <t>一括管理番号を入力して下さい。</t>
    <phoneticPr fontId="2"/>
  </si>
  <si>
    <t>A012-001-Ninsho_Taro.jpg</t>
    <phoneticPr fontId="2"/>
  </si>
  <si>
    <t>必須項目に未入力の項目があります。</t>
    <rPh sb="0" eb="2">
      <t>ヒッス</t>
    </rPh>
    <rPh sb="2" eb="4">
      <t>コウモク</t>
    </rPh>
    <rPh sb="5" eb="8">
      <t>ミニュウリョク</t>
    </rPh>
    <rPh sb="9" eb="11">
      <t>コウモク</t>
    </rPh>
    <phoneticPr fontId="2"/>
  </si>
  <si>
    <t>V1.01</t>
    <phoneticPr fontId="2"/>
  </si>
  <si>
    <t>DB取込シート　列M～列AC　参照元が””の場合に”0”とならないように関数変更（＆””を付加）</t>
    <rPh sb="2" eb="4">
      <t>トリコミ</t>
    </rPh>
    <rPh sb="8" eb="9">
      <t>レツ</t>
    </rPh>
    <rPh sb="11" eb="12">
      <t>レツ</t>
    </rPh>
    <rPh sb="15" eb="17">
      <t>サンショウ</t>
    </rPh>
    <rPh sb="17" eb="18">
      <t>モト</t>
    </rPh>
    <rPh sb="22" eb="24">
      <t>バアイ</t>
    </rPh>
    <rPh sb="36" eb="38">
      <t>カンスウ</t>
    </rPh>
    <rPh sb="38" eb="40">
      <t>ヘンコウ</t>
    </rPh>
    <rPh sb="45" eb="47">
      <t>フカ</t>
    </rPh>
    <phoneticPr fontId="2"/>
  </si>
  <si>
    <t>V1.02</t>
    <phoneticPr fontId="2"/>
  </si>
  <si>
    <t>受験者名簿シート　列AHの16行目以降に修正漏れがあったため修正。</t>
    <rPh sb="0" eb="3">
      <t>ジュケンシャ</t>
    </rPh>
    <rPh sb="3" eb="5">
      <t>メイボ</t>
    </rPh>
    <rPh sb="9" eb="10">
      <t>レツ</t>
    </rPh>
    <rPh sb="15" eb="16">
      <t>ギョウ</t>
    </rPh>
    <rPh sb="16" eb="17">
      <t>メ</t>
    </rPh>
    <rPh sb="17" eb="19">
      <t>イコウ</t>
    </rPh>
    <rPh sb="20" eb="22">
      <t>シュウセイ</t>
    </rPh>
    <rPh sb="22" eb="23">
      <t>モ</t>
    </rPh>
    <rPh sb="30" eb="32">
      <t>シュウセイ</t>
    </rPh>
    <phoneticPr fontId="2"/>
  </si>
  <si>
    <t>V1.03</t>
    <phoneticPr fontId="2"/>
  </si>
  <si>
    <t>「申込責任者」シート-　メール件名の説明に「一括管理番号、申込責任者名を入力後自動表示されます。」を追記。</t>
    <phoneticPr fontId="2"/>
  </si>
  <si>
    <t>・メール件名は、下記枠内に表示されるものとしてください。（一括管理番号、申込責任者名を入力後、自動表示されます。）</t>
    <phoneticPr fontId="2"/>
  </si>
  <si>
    <t>(「受験者名簿」シートの入力内容により自動計算します。)</t>
    <rPh sb="2" eb="5">
      <t>ジュケンシャ</t>
    </rPh>
    <rPh sb="5" eb="7">
      <t>メイボ</t>
    </rPh>
    <rPh sb="12" eb="14">
      <t>ニュウリョク</t>
    </rPh>
    <rPh sb="14" eb="16">
      <t>ナイヨウ</t>
    </rPh>
    <rPh sb="19" eb="21">
      <t>ジドウ</t>
    </rPh>
    <phoneticPr fontId="2"/>
  </si>
  <si>
    <t>V1.04</t>
    <phoneticPr fontId="2"/>
  </si>
  <si>
    <t>生年月日が「200.1.1」と入力された場合、SA管路システムにはそのまま文字列として取り込まれてしまう問題が発覚。この対策として、「DB取込」シートのF列（生年月日）の関数を変更した。</t>
    <phoneticPr fontId="2"/>
  </si>
  <si>
    <t>V1.05</t>
  </si>
  <si>
    <t>180名まで登録可能にセルを増やした。</t>
    <rPh sb="3" eb="4">
      <t>メイ</t>
    </rPh>
    <rPh sb="6" eb="8">
      <t>トウロク</t>
    </rPh>
    <rPh sb="8" eb="10">
      <t>カノウ</t>
    </rPh>
    <rPh sb="14" eb="15">
      <t>フ</t>
    </rPh>
    <phoneticPr fontId="2"/>
  </si>
  <si>
    <t>同意書説明、同意書シートを変更した。
同意確認シート、HP同意貼付シートを追加した。</t>
    <phoneticPr fontId="2"/>
  </si>
  <si>
    <t>V1.06</t>
    <phoneticPr fontId="2"/>
  </si>
  <si>
    <t>※1　個人情報の取扱いについて、受験者の同意登録はこちらからお願いします。(専用ページ)</t>
    <phoneticPr fontId="2"/>
  </si>
  <si>
    <t>※2　一括管理番号は、こちらから取得してください。(HOME &gt; 資格認証試験 &gt; セーフティオフィサ &gt; 申込事前登録)</t>
    <phoneticPr fontId="2"/>
  </si>
  <si>
    <r>
      <t>※2　一括管理番号は、こちらから取得してください。</t>
    </r>
    <r>
      <rPr>
        <b/>
        <sz val="12"/>
        <rFont val="Meiryo UI"/>
        <family val="3"/>
        <charset val="128"/>
      </rPr>
      <t>(HOME &gt; 資格認証試験 &gt; セーフティオフィサ &gt; 申込事前登録)</t>
    </r>
    <phoneticPr fontId="2"/>
  </si>
  <si>
    <r>
      <t>※1　個人情報の取扱いについて、受験者の同意登録はこちらからお願いします。</t>
    </r>
    <r>
      <rPr>
        <b/>
        <sz val="12"/>
        <rFont val="Meiryo UI"/>
        <family val="3"/>
        <charset val="128"/>
      </rPr>
      <t>(専用ページ)</t>
    </r>
    <phoneticPr fontId="2"/>
  </si>
  <si>
    <r>
      <t>【一括申込における個人情報の取扱いについて】</t>
    </r>
    <r>
      <rPr>
        <b/>
        <sz val="16"/>
        <color rgb="FFFF0000"/>
        <rFont val="Meiryo UI"/>
        <family val="3"/>
        <charset val="128"/>
      </rPr>
      <t>　必ずお読みください。</t>
    </r>
    <phoneticPr fontId="2"/>
  </si>
  <si>
    <t>資格認証試験　資格取得に関する　個人情報取扱い同意登録のお願い</t>
    <rPh sb="25" eb="27">
      <t>トウロク</t>
    </rPh>
    <rPh sb="29" eb="30">
      <t>ネガ</t>
    </rPh>
    <phoneticPr fontId="2"/>
  </si>
  <si>
    <t>日本認証では資格認証（要員認証）試験業務を実施するにあたって受験者に関する個人情報をご提供いただくことになりますが、</t>
    <rPh sb="30" eb="33">
      <t>ジュケンシャ</t>
    </rPh>
    <phoneticPr fontId="2"/>
  </si>
  <si>
    <t>保護に努めて参ります。</t>
  </si>
  <si>
    <t>申込責任者の方へ</t>
    <rPh sb="0" eb="2">
      <t>モウシコミ</t>
    </rPh>
    <rPh sb="2" eb="5">
      <t>セキニンシャ</t>
    </rPh>
    <rPh sb="6" eb="7">
      <t>カタ</t>
    </rPh>
    <phoneticPr fontId="2"/>
  </si>
  <si>
    <t>受験申込~結果のお知らせに至るまでの問合せ対応、試験結果のお知らせ、資格取得後の資格者情報のご提供は、</t>
    <phoneticPr fontId="2"/>
  </si>
  <si>
    <t>一括して申込責任者経由でご連絡いたします。</t>
    <phoneticPr fontId="2"/>
  </si>
  <si>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2"/>
  </si>
  <si>
    <t>同意されない受験者に対しては、個人での申込(マイページ)を行っていただくようご案内ください。</t>
    <phoneticPr fontId="2"/>
  </si>
  <si>
    <t>受験者の方へ</t>
    <rPh sb="0" eb="3">
      <t>ジュケンシャ</t>
    </rPh>
    <rPh sb="4" eb="5">
      <t>カタ</t>
    </rPh>
    <phoneticPr fontId="2"/>
  </si>
  <si>
    <t>専用ページより各受験者自身で同意の登録をお願いいたします。</t>
    <rPh sb="11" eb="13">
      <t>ジシン</t>
    </rPh>
    <phoneticPr fontId="2"/>
  </si>
  <si>
    <t>ご登録の際、一括管理番号が必要です。</t>
    <rPh sb="1" eb="3">
      <t>トウロク</t>
    </rPh>
    <rPh sb="4" eb="5">
      <t>サイ</t>
    </rPh>
    <rPh sb="6" eb="8">
      <t>イッカツ</t>
    </rPh>
    <rPh sb="8" eb="10">
      <t>カンリ</t>
    </rPh>
    <rPh sb="10" eb="12">
      <t>バンゴウ</t>
    </rPh>
    <rPh sb="13" eb="15">
      <t>ヒツヨウ</t>
    </rPh>
    <phoneticPr fontId="2"/>
  </si>
  <si>
    <t>同意登録の確認について</t>
    <phoneticPr fontId="2"/>
  </si>
  <si>
    <t>同意登録前でも、受験申込書のご提出は可能ですが、</t>
    <rPh sb="2" eb="4">
      <t>トウロク</t>
    </rPh>
    <rPh sb="4" eb="5">
      <t>マエ</t>
    </rPh>
    <rPh sb="8" eb="10">
      <t>ジュケン</t>
    </rPh>
    <rPh sb="10" eb="13">
      <t>モウシコミショ</t>
    </rPh>
    <rPh sb="15" eb="17">
      <t>テイシュツ</t>
    </rPh>
    <rPh sb="18" eb="20">
      <t>カノウ</t>
    </rPh>
    <phoneticPr fontId="2"/>
  </si>
  <si>
    <t>受験申込書ご提出日から1週間以内には、受験者全員のご登録が完了するようお願いいたします。</t>
    <rPh sb="0" eb="2">
      <t>ジュケン</t>
    </rPh>
    <rPh sb="2" eb="5">
      <t>モウシコミショ</t>
    </rPh>
    <rPh sb="6" eb="8">
      <t>テイシュツ</t>
    </rPh>
    <rPh sb="8" eb="9">
      <t>ヒ</t>
    </rPh>
    <rPh sb="12" eb="14">
      <t>シュウカン</t>
    </rPh>
    <rPh sb="14" eb="16">
      <t>イナイ</t>
    </rPh>
    <rPh sb="19" eb="22">
      <t>ジュケンシャ</t>
    </rPh>
    <rPh sb="22" eb="24">
      <t>ゼンイン</t>
    </rPh>
    <rPh sb="29" eb="31">
      <t>カンリョウ</t>
    </rPh>
    <rPh sb="36" eb="37">
      <t>ネガ</t>
    </rPh>
    <phoneticPr fontId="2"/>
  </si>
  <si>
    <t>日本認証で確認をさせていただき、未登録の受験者については、申込責任者様宛にご連絡いたします。</t>
    <rPh sb="5" eb="7">
      <t>カクニン</t>
    </rPh>
    <phoneticPr fontId="2"/>
  </si>
  <si>
    <t>ご協力のほどよろしくお願いいたします。</t>
    <phoneticPr fontId="2"/>
  </si>
  <si>
    <t>同意判定</t>
    <rPh sb="0" eb="2">
      <t>ドウイ</t>
    </rPh>
    <rPh sb="2" eb="4">
      <t>ハンテイ</t>
    </rPh>
    <phoneticPr fontId="2"/>
  </si>
  <si>
    <t>申込責任者名</t>
  </si>
  <si>
    <t>一括管理番号</t>
  </si>
  <si>
    <t>受験者名(漢字)（姓）</t>
    <rPh sb="0" eb="2">
      <t>ジュケン</t>
    </rPh>
    <rPh sb="2" eb="3">
      <t>シャ</t>
    </rPh>
    <rPh sb="5" eb="7">
      <t>カンジ</t>
    </rPh>
    <rPh sb="9" eb="10">
      <t>セイ</t>
    </rPh>
    <phoneticPr fontId="40"/>
  </si>
  <si>
    <t>受験者名(漢字)（名）</t>
    <rPh sb="9" eb="10">
      <t>メイ</t>
    </rPh>
    <phoneticPr fontId="40"/>
  </si>
  <si>
    <t>受験者名(カナ)（セイ）</t>
    <phoneticPr fontId="41"/>
  </si>
  <si>
    <t>受験者名(カナ)（メイ）</t>
    <phoneticPr fontId="41"/>
  </si>
  <si>
    <t>受験者会社名(漢字)</t>
  </si>
  <si>
    <t xml:space="preserve">受験者 生年月日 </t>
  </si>
  <si>
    <t>受験者　Eメールアドレス</t>
  </si>
  <si>
    <t>受験者　Eメールアドレス（確認）</t>
  </si>
  <si>
    <t>受験番号</t>
    <rPh sb="0" eb="2">
      <t>ジュケン</t>
    </rPh>
    <rPh sb="2" eb="4">
      <t>バンゴウ</t>
    </rPh>
    <phoneticPr fontId="41"/>
  </si>
  <si>
    <t>申込責任者名(漢字)</t>
  </si>
  <si>
    <t>申込責任者会社名(漢字)</t>
  </si>
  <si>
    <t>個人情報同意</t>
  </si>
  <si>
    <t>同意日（申込日）</t>
  </si>
  <si>
    <t>申込責任者</t>
  </si>
  <si>
    <t>申込責任者会社名</t>
    <rPh sb="5" eb="8">
      <t>カイシャメイ</t>
    </rPh>
    <phoneticPr fontId="2"/>
  </si>
  <si>
    <t>予め受験者各位に個人情報が申込責任者宛に提供されることを周知し、各受験者の同意を得てください。</t>
    <phoneticPr fontId="2"/>
  </si>
  <si>
    <t>お預かりした個人情報情報の取扱について、右記の「資格認証試験　資格取得に関する　個人情報取扱い同意書」のとおり適正に管理し、</t>
    <rPh sb="20" eb="21">
      <t>ミギ</t>
    </rPh>
    <phoneticPr fontId="2"/>
  </si>
  <si>
    <t>V1.07</t>
    <phoneticPr fontId="2"/>
  </si>
  <si>
    <t>試験日の変更に伴う受講期間、受験期間、結果発表の日程変更</t>
    <rPh sb="0" eb="3">
      <t>シケンビ</t>
    </rPh>
    <rPh sb="4" eb="6">
      <t>ヘンコウ</t>
    </rPh>
    <rPh sb="7" eb="8">
      <t>トモナ</t>
    </rPh>
    <rPh sb="9" eb="11">
      <t>ジュコウ</t>
    </rPh>
    <rPh sb="11" eb="13">
      <t>キカン</t>
    </rPh>
    <rPh sb="14" eb="18">
      <t>ジュケンキカン</t>
    </rPh>
    <rPh sb="19" eb="23">
      <t>ケッカハッピョウ</t>
    </rPh>
    <rPh sb="24" eb="26">
      <t>ニッテイ</t>
    </rPh>
    <rPh sb="26" eb="28">
      <t>ヘンコウ</t>
    </rPh>
    <phoneticPr fontId="2"/>
  </si>
  <si>
    <t>V1.08</t>
  </si>
  <si>
    <t>「直近2カ月以内の申込不可」注意書きを追加した。</t>
    <rPh sb="9" eb="11">
      <t>モウシコミ</t>
    </rPh>
    <rPh sb="11" eb="13">
      <t>フカ</t>
    </rPh>
    <rPh sb="14" eb="17">
      <t>チュウイガ</t>
    </rPh>
    <rPh sb="19" eb="21">
      <t>ツイカ</t>
    </rPh>
    <phoneticPr fontId="2"/>
  </si>
  <si>
    <t>V1.09</t>
    <phoneticPr fontId="2"/>
  </si>
  <si>
    <t>一般産業安全分野</t>
    <rPh sb="0" eb="2">
      <t>イッパン</t>
    </rPh>
    <rPh sb="2" eb="4">
      <t>サンギョウ</t>
    </rPh>
    <rPh sb="4" eb="6">
      <t>アンゼン</t>
    </rPh>
    <rPh sb="6" eb="8">
      <t>ブンヤ</t>
    </rPh>
    <phoneticPr fontId="2"/>
  </si>
  <si>
    <t>SO-G</t>
    <phoneticPr fontId="2"/>
  </si>
  <si>
    <t>SO-C</t>
    <phoneticPr fontId="2"/>
  </si>
  <si>
    <t>建設安全分野</t>
    <rPh sb="0" eb="2">
      <t>ケンセツ</t>
    </rPh>
    <rPh sb="2" eb="4">
      <t>アンゼン</t>
    </rPh>
    <rPh sb="4" eb="6">
      <t>ブンヤ</t>
    </rPh>
    <phoneticPr fontId="2"/>
  </si>
  <si>
    <t>建設SO開始に合わせて修正。K2セルの1or2切替で一般産業安全分野と建設安全分野の切替。</t>
    <rPh sb="11" eb="13">
      <t>シュウセイ</t>
    </rPh>
    <rPh sb="23" eb="25">
      <t>キリカエ</t>
    </rPh>
    <rPh sb="26" eb="30">
      <t>イッパンサンギョウ</t>
    </rPh>
    <rPh sb="30" eb="34">
      <t>アンゼンブンヤ</t>
    </rPh>
    <rPh sb="35" eb="37">
      <t>ケンセツ</t>
    </rPh>
    <rPh sb="37" eb="41">
      <t>アンゼンブンヤ</t>
    </rPh>
    <rPh sb="42" eb="43">
      <t>キ</t>
    </rPh>
    <rPh sb="43" eb="44">
      <t>カ</t>
    </rPh>
    <phoneticPr fontId="2"/>
  </si>
  <si>
    <t>SEC</t>
    <phoneticPr fontId="2"/>
  </si>
  <si>
    <t>SMC</t>
    <phoneticPr fontId="2"/>
  </si>
  <si>
    <t>SSC</t>
    <phoneticPr fontId="2"/>
  </si>
  <si>
    <t>セルのプルダウンリストから選択してください</t>
    <rPh sb="13" eb="15">
      <t>センタク</t>
    </rPh>
    <phoneticPr fontId="2"/>
  </si>
  <si>
    <t>セーフティエグゼクティブ</t>
    <phoneticPr fontId="2"/>
  </si>
  <si>
    <t>セーフティマネージャ</t>
    <phoneticPr fontId="2"/>
  </si>
  <si>
    <t>セーフティスタッフ</t>
    <phoneticPr fontId="2"/>
  </si>
  <si>
    <t>建設セーフティエグゼクティブ</t>
    <phoneticPr fontId="2"/>
  </si>
  <si>
    <t>建設セーフティマネージャ</t>
    <phoneticPr fontId="2"/>
  </si>
  <si>
    <t>建設セーフティスタッフ</t>
    <phoneticPr fontId="2"/>
  </si>
  <si>
    <t>セーフティエグゼクティブ（SE-G）</t>
    <phoneticPr fontId="2"/>
  </si>
  <si>
    <t>セーフティマネージャ（SM-G）</t>
    <phoneticPr fontId="2"/>
  </si>
  <si>
    <t>セーフティスタッフ（SS-G）</t>
    <phoneticPr fontId="2"/>
  </si>
  <si>
    <t>建設セーフティエグゼクティブ（SE-C）</t>
    <rPh sb="0" eb="2">
      <t>ケンセツ</t>
    </rPh>
    <phoneticPr fontId="2"/>
  </si>
  <si>
    <t>建設セーフティマネージャ（SM-C）</t>
    <phoneticPr fontId="2"/>
  </si>
  <si>
    <t>建設セーフティスタッフ（SS-C）</t>
    <phoneticPr fontId="2"/>
  </si>
  <si>
    <t>V1.10</t>
    <phoneticPr fontId="2"/>
  </si>
  <si>
    <t>リンクを新HPに変更した。</t>
    <phoneticPr fontId="2"/>
  </si>
  <si>
    <t>https://www.japan-certification.com/applications/privacy-consent/</t>
    <phoneticPr fontId="26"/>
  </si>
  <si>
    <t>https://www.japan-certification.com/applications/privacy-consent/</t>
  </si>
  <si>
    <t>https://www.japan-certification.com/applications/pre-application/</t>
    <phoneticPr fontId="26"/>
  </si>
  <si>
    <r>
      <t xml:space="preserve">・一括申込には、受験者5名以上のお申込みが必要です。4名以下の場合はマイページからお申込みください。
・一括申込には、事前に日本認証Webサイトにて【一括管理番号】を取得してください。※2
 ※【一括管理番号】の記載がない申込書は受付できません。 
</t>
    </r>
    <r>
      <rPr>
        <b/>
        <sz val="12"/>
        <color rgb="FF0070C0"/>
        <rFont val="Meiryo UI"/>
        <family val="3"/>
        <charset val="128"/>
      </rPr>
      <t>・直近2カ月以内にセーフティオフィサ資格を受講・受験されている方は、セーフティオフィサ資格の別の受験区分を申し込む
　ことはできませんのでご注意下さい。</t>
    </r>
    <r>
      <rPr>
        <b/>
        <sz val="12"/>
        <color rgb="FFFF0000"/>
        <rFont val="Meiryo UI"/>
        <family val="3"/>
        <charset val="128"/>
      </rPr>
      <t xml:space="preserve">
　</t>
    </r>
    <r>
      <rPr>
        <sz val="12"/>
        <color theme="1"/>
        <rFont val="Meiryo UI"/>
        <family val="3"/>
        <charset val="128"/>
      </rPr>
      <t>例：6月試験にSS-G資格で受講・受験中の場合、7月、8月試験まではSM-G資格、SE-G資格の申込は不可。
　　　　9月試験から申込可能となります。</t>
    </r>
    <rPh sb="1" eb="3">
      <t>イッカツ</t>
    </rPh>
    <rPh sb="3" eb="5">
      <t>モウシコミ</t>
    </rPh>
    <rPh sb="8" eb="10">
      <t>ジュケン</t>
    </rPh>
    <rPh sb="10" eb="11">
      <t>シャ</t>
    </rPh>
    <rPh sb="12" eb="15">
      <t>メイイジョウ</t>
    </rPh>
    <rPh sb="17" eb="19">
      <t>モウシコ</t>
    </rPh>
    <rPh sb="21" eb="23">
      <t>ヒツヨウ</t>
    </rPh>
    <rPh sb="27" eb="28">
      <t>メイ</t>
    </rPh>
    <rPh sb="28" eb="30">
      <t>イカ</t>
    </rPh>
    <rPh sb="31" eb="33">
      <t>バアイ</t>
    </rPh>
    <rPh sb="42" eb="44">
      <t>モウシコ</t>
    </rPh>
    <rPh sb="52" eb="54">
      <t>イッカツ</t>
    </rPh>
    <rPh sb="54" eb="56">
      <t>モウシコミ</t>
    </rPh>
    <rPh sb="62" eb="64">
      <t>ニホン</t>
    </rPh>
    <rPh sb="64" eb="66">
      <t>ニンショウ</t>
    </rPh>
    <rPh sb="75" eb="77">
      <t>イッカツ</t>
    </rPh>
    <rPh sb="77" eb="79">
      <t>カンリ</t>
    </rPh>
    <rPh sb="98" eb="100">
      <t>イッカツ</t>
    </rPh>
    <rPh sb="100" eb="102">
      <t>カンリ</t>
    </rPh>
    <rPh sb="102" eb="104">
      <t>バンゴウ</t>
    </rPh>
    <rPh sb="106" eb="108">
      <t>キサイ</t>
    </rPh>
    <rPh sb="111" eb="113">
      <t>モウシコミ</t>
    </rPh>
    <rPh sb="113" eb="114">
      <t>ショ</t>
    </rPh>
    <rPh sb="115" eb="117">
      <t>ウケツケ</t>
    </rPh>
    <phoneticPr fontId="2"/>
  </si>
  <si>
    <t>請求書はPDFファイルをメールに添付してお送りします。メールアドレスに誤りがないかご確認ください。</t>
    <phoneticPr fontId="2"/>
  </si>
  <si>
    <t>・請求書は申込受付後、通常5営業日以内に送付いたします。</t>
    <phoneticPr fontId="2"/>
  </si>
  <si>
    <t>・請求書は、申込責任者または指定された送付先にメールに添付してお送りします。</t>
    <phoneticPr fontId="2"/>
  </si>
  <si>
    <t>・請求書の送付先で「その他」を選択した場合は、下記＜その他の請求書送付先＞にご記入ください。</t>
    <phoneticPr fontId="2"/>
  </si>
  <si>
    <t>V1.11</t>
  </si>
  <si>
    <t>V1.11</t>
    <phoneticPr fontId="2"/>
  </si>
  <si>
    <r>
      <t xml:space="preserve">■申込責任者シート
3.請求書発行要否について
</t>
    </r>
    <r>
      <rPr>
        <b/>
        <sz val="10"/>
        <rFont val="Meiryo UI"/>
        <family val="3"/>
        <charset val="128"/>
      </rPr>
      <t>下記追加：</t>
    </r>
    <r>
      <rPr>
        <sz val="10"/>
        <rFont val="Meiryo UI"/>
        <family val="3"/>
        <charset val="128"/>
      </rPr>
      <t xml:space="preserve">
・請求書はPDFファイルをメールに添付してお送りします。メールアドレスに誤りがないかご確認ください。
</t>
    </r>
    <r>
      <rPr>
        <b/>
        <sz val="10"/>
        <rFont val="Meiryo UI"/>
        <family val="3"/>
        <charset val="128"/>
      </rPr>
      <t>下記変更：</t>
    </r>
    <r>
      <rPr>
        <sz val="10"/>
        <rFont val="Meiryo UI"/>
        <family val="3"/>
        <charset val="128"/>
      </rPr>
      <t xml:space="preserve">
・請求書は申込受付後、通常5営業日以内に送付いたします。
・請求書は、申込責任者または指定された送付先にメールに添付してお送りします。
・・請求書の送付先で「その他」を選択した場合は、下記＜その他の請求書送付先＞にご記入ください。
[ご注意]
</t>
    </r>
    <r>
      <rPr>
        <b/>
        <sz val="10"/>
        <rFont val="Meiryo UI"/>
        <family val="3"/>
        <charset val="128"/>
      </rPr>
      <t>下記追加：</t>
    </r>
    <r>
      <rPr>
        <sz val="10"/>
        <rFont val="Meiryo UI"/>
        <family val="3"/>
        <charset val="128"/>
      </rPr>
      <t xml:space="preserve">
4.請求書について
日本認証では請求書および領収書は、電子請求書発行システム「楽楽明細」を利用し、PDFファイルをメールに添付してお送りします。
弊社ホームページのFAQ「請求書・領収書の帳票ダウンロード用のご案内が届かない」をご確認ください。
</t>
    </r>
    <r>
      <rPr>
        <b/>
        <sz val="10"/>
        <rFont val="Meiryo UI"/>
        <family val="3"/>
        <charset val="128"/>
      </rPr>
      <t>下記変更：</t>
    </r>
    <r>
      <rPr>
        <sz val="10"/>
        <rFont val="Meiryo UI"/>
        <family val="3"/>
        <charset val="128"/>
      </rPr>
      <t xml:space="preserve">
・合格発表後、5営業日以内に、申込責任者宛に請求書を発行・送付いたします。</t>
    </r>
    <phoneticPr fontId="2"/>
  </si>
  <si>
    <t>※3　FAQ「請求書について確認したい」</t>
    <phoneticPr fontId="2"/>
  </si>
  <si>
    <t>https://www.japan-certification.com/faq/請求書について確認したい/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</si>
</sst>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F800]dddd\,\ mmmm\ dd\,\ yyyy"/>
    <numFmt numFmtId="177" formatCode="0_);[Red]\(0\)"/>
    <numFmt numFmtId="178" formatCode="yyyy&quot;年&quot;m&quot;月&quot;d&quot;日&quot;;@"/>
    <numFmt numFmtId="179" formatCode="yyyy&quot;年&quot;mm&quot;月&quot;dd&quot;日&quot;"/>
    <numFmt numFmtId="180" formatCode="General&quot;人&quot;"/>
  </numFmts>
  <fonts count="4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Meiryo UI"/>
      <family val="3"/>
      <charset val="128"/>
    </font>
    <font>
      <sz val="12"/>
      <name val="Meiryo UI"/>
      <family val="3"/>
      <charset val="128"/>
    </font>
    <font>
      <b/>
      <u/>
      <sz val="12"/>
      <name val="Meiryo UI"/>
      <family val="3"/>
      <charset val="128"/>
    </font>
    <font>
      <b/>
      <sz val="12"/>
      <name val="Meiryo UI"/>
      <family val="3"/>
      <charset val="128"/>
    </font>
    <font>
      <b/>
      <sz val="11"/>
      <name val="Meiryo UI"/>
      <family val="3"/>
      <charset val="128"/>
    </font>
    <font>
      <b/>
      <sz val="14"/>
      <name val="Meiryo UI"/>
      <family val="3"/>
      <charset val="128"/>
    </font>
    <font>
      <u/>
      <sz val="11"/>
      <color indexed="12"/>
      <name val="Meiryo UI"/>
      <family val="3"/>
      <charset val="128"/>
    </font>
    <font>
      <b/>
      <u/>
      <sz val="11"/>
      <name val="Meiryo UI"/>
      <family val="3"/>
      <charset val="128"/>
    </font>
    <font>
      <sz val="10"/>
      <name val="Meiryo UI"/>
      <family val="3"/>
      <charset val="128"/>
    </font>
    <font>
      <u/>
      <sz val="11"/>
      <name val="Meiryo UI"/>
      <family val="3"/>
      <charset val="128"/>
    </font>
    <font>
      <b/>
      <sz val="11"/>
      <color indexed="10"/>
      <name val="Meiryo UI"/>
      <family val="3"/>
      <charset val="128"/>
    </font>
    <font>
      <sz val="11"/>
      <color theme="1"/>
      <name val="Meiryo UI"/>
      <family val="3"/>
      <charset val="128"/>
    </font>
    <font>
      <b/>
      <u/>
      <sz val="14"/>
      <name val="Meiryo UI"/>
      <family val="3"/>
      <charset val="128"/>
    </font>
    <font>
      <sz val="11"/>
      <color theme="0" tint="-0.499984740745262"/>
      <name val="Meiryo UI"/>
      <family val="3"/>
      <charset val="128"/>
    </font>
    <font>
      <sz val="14"/>
      <name val="Meiryo UI"/>
      <family val="3"/>
      <charset val="128"/>
    </font>
    <font>
      <sz val="11"/>
      <color theme="1" tint="0.499984740745262"/>
      <name val="Meiryo UI"/>
      <family val="3"/>
      <charset val="128"/>
    </font>
    <font>
      <sz val="11"/>
      <name val="メイリオ"/>
      <family val="3"/>
      <charset val="128"/>
    </font>
    <font>
      <b/>
      <sz val="12"/>
      <color rgb="FFFF0000"/>
      <name val="Meiryo UI"/>
      <family val="3"/>
      <charset val="128"/>
    </font>
    <font>
      <sz val="12"/>
      <color rgb="FFFF0000"/>
      <name val="Meiryo UI"/>
      <family val="3"/>
      <charset val="128"/>
    </font>
    <font>
      <u/>
      <sz val="8.25"/>
      <color indexed="36"/>
      <name val="ＭＳ Ｐゴシック"/>
      <family val="3"/>
      <charset val="128"/>
    </font>
    <font>
      <sz val="10"/>
      <name val="ＭＳ ゴシック"/>
      <family val="3"/>
      <charset val="128"/>
    </font>
    <font>
      <sz val="11"/>
      <color rgb="FFFF0000"/>
      <name val="ＭＳ Ｐゴシック"/>
      <family val="3"/>
      <charset val="128"/>
    </font>
    <font>
      <sz val="6"/>
      <name val="ＭＳ Ｐゴシック"/>
      <family val="2"/>
      <charset val="128"/>
      <scheme val="minor"/>
    </font>
    <font>
      <u/>
      <sz val="11"/>
      <name val="ＭＳ Ｐゴシック"/>
      <family val="3"/>
      <charset val="128"/>
    </font>
    <font>
      <b/>
      <sz val="14"/>
      <color rgb="FFFF0000"/>
      <name val="Meiryo UI"/>
      <family val="3"/>
      <charset val="128"/>
    </font>
    <font>
      <b/>
      <u/>
      <sz val="14"/>
      <color rgb="FFFF0000"/>
      <name val="Meiryo UI"/>
      <family val="3"/>
      <charset val="128"/>
    </font>
    <font>
      <b/>
      <u/>
      <sz val="11"/>
      <color indexed="12"/>
      <name val="ＭＳ Ｐゴシック"/>
      <family val="3"/>
      <charset val="128"/>
    </font>
    <font>
      <sz val="12"/>
      <name val="ＭＳ Ｐゴシック"/>
      <family val="3"/>
      <charset val="128"/>
    </font>
    <font>
      <b/>
      <sz val="16"/>
      <color rgb="FF000000"/>
      <name val="Meiryo UI"/>
      <family val="3"/>
      <charset val="128"/>
    </font>
    <font>
      <b/>
      <sz val="16"/>
      <color rgb="FFFF0000"/>
      <name val="Meiryo UI"/>
      <family val="3"/>
      <charset val="128"/>
    </font>
    <font>
      <b/>
      <u/>
      <sz val="16"/>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b/>
      <sz val="11"/>
      <name val="ＭＳ Ｐゴシック"/>
      <family val="3"/>
      <charset val="128"/>
    </font>
    <font>
      <sz val="11"/>
      <color theme="1"/>
      <name val="ＭＳ Ｐゴシック"/>
      <family val="3"/>
      <charset val="128"/>
      <scheme val="major"/>
    </font>
    <font>
      <sz val="12"/>
      <color theme="1"/>
      <name val="Meiryo UI"/>
      <family val="3"/>
      <charset val="128"/>
    </font>
    <font>
      <sz val="6"/>
      <name val="Meiryo UI"/>
      <family val="2"/>
      <charset val="128"/>
    </font>
    <font>
      <b/>
      <sz val="12"/>
      <color rgb="FF0070C0"/>
      <name val="Meiryo UI"/>
      <family val="3"/>
      <charset val="128"/>
    </font>
    <font>
      <b/>
      <sz val="9"/>
      <color indexed="81"/>
      <name val="ＭＳ Ｐゴシック"/>
      <family val="3"/>
      <charset val="128"/>
    </font>
    <font>
      <b/>
      <sz val="10"/>
      <name val="Meiryo UI"/>
      <family val="3"/>
      <charset val="128"/>
    </font>
  </fonts>
  <fills count="18">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C0DA"/>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37" fillId="0" borderId="0" applyNumberFormat="0" applyFill="0" applyBorder="0" applyAlignment="0" applyProtection="0">
      <alignment vertical="center"/>
    </xf>
  </cellStyleXfs>
  <cellXfs count="372">
    <xf numFmtId="0" fontId="0" fillId="0" borderId="0" xfId="0">
      <alignment vertical="center"/>
    </xf>
    <xf numFmtId="0" fontId="4" fillId="4" borderId="0" xfId="0" applyFont="1" applyFill="1">
      <alignment vertical="center"/>
    </xf>
    <xf numFmtId="0" fontId="4" fillId="2" borderId="0" xfId="0" applyFont="1" applyFill="1">
      <alignment vertical="center"/>
    </xf>
    <xf numFmtId="0" fontId="4" fillId="0" borderId="0" xfId="0" applyFont="1">
      <alignment vertical="center"/>
    </xf>
    <xf numFmtId="0" fontId="5" fillId="4" borderId="0" xfId="0" applyFont="1" applyFill="1">
      <alignment vertical="center"/>
    </xf>
    <xf numFmtId="0" fontId="7" fillId="4" borderId="0" xfId="0" applyFont="1" applyFill="1" applyAlignment="1">
      <alignment horizontal="center" vertical="center"/>
    </xf>
    <xf numFmtId="0" fontId="5" fillId="0" borderId="0" xfId="0" applyFont="1">
      <alignment vertical="center"/>
    </xf>
    <xf numFmtId="0" fontId="8" fillId="4" borderId="0" xfId="0" applyFont="1" applyFill="1" applyAlignment="1">
      <alignment horizontal="center" vertical="center"/>
    </xf>
    <xf numFmtId="0" fontId="8" fillId="2" borderId="0" xfId="0" applyFont="1" applyFill="1" applyAlignment="1">
      <alignment horizontal="center" vertical="center"/>
    </xf>
    <xf numFmtId="0" fontId="10" fillId="4" borderId="0" xfId="1" applyFont="1" applyFill="1" applyAlignment="1" applyProtection="1">
      <alignment horizontal="left" vertical="center"/>
    </xf>
    <xf numFmtId="0" fontId="8" fillId="4" borderId="0" xfId="0" applyFont="1" applyFill="1">
      <alignment vertical="center"/>
    </xf>
    <xf numFmtId="0" fontId="4" fillId="5" borderId="17" xfId="0" applyFont="1" applyFill="1" applyBorder="1" applyAlignment="1">
      <alignment horizontal="center" vertical="center"/>
    </xf>
    <xf numFmtId="176" fontId="4" fillId="2" borderId="0" xfId="0" applyNumberFormat="1" applyFont="1" applyFill="1" applyAlignment="1">
      <alignment horizontal="left" vertical="center"/>
    </xf>
    <xf numFmtId="0" fontId="4" fillId="5" borderId="19" xfId="0" applyFont="1" applyFill="1" applyBorder="1" applyAlignment="1">
      <alignment horizontal="center" vertical="center"/>
    </xf>
    <xf numFmtId="0" fontId="4" fillId="2" borderId="0" xfId="0" applyFont="1" applyFill="1" applyAlignment="1">
      <alignment horizontal="left" vertical="center"/>
    </xf>
    <xf numFmtId="42" fontId="4" fillId="2" borderId="0" xfId="0" applyNumberFormat="1" applyFont="1" applyFill="1" applyAlignment="1">
      <alignment horizontal="center" vertical="center"/>
    </xf>
    <xf numFmtId="0" fontId="4" fillId="5" borderId="20" xfId="0" applyFont="1" applyFill="1" applyBorder="1" applyAlignment="1">
      <alignment horizontal="center" vertical="center"/>
    </xf>
    <xf numFmtId="0" fontId="12" fillId="4" borderId="0" xfId="0" applyFont="1" applyFill="1" applyAlignment="1">
      <alignment horizontal="left" vertical="center" shrinkToFit="1"/>
    </xf>
    <xf numFmtId="0" fontId="4" fillId="2" borderId="0" xfId="0" applyFont="1" applyFill="1" applyAlignment="1">
      <alignment horizontal="left" vertical="center" shrinkToFit="1"/>
    </xf>
    <xf numFmtId="0" fontId="12" fillId="4" borderId="0" xfId="0" applyFont="1" applyFill="1">
      <alignment vertical="center"/>
    </xf>
    <xf numFmtId="0" fontId="4" fillId="5" borderId="21" xfId="0" applyFont="1" applyFill="1" applyBorder="1" applyAlignment="1">
      <alignment horizontal="center" vertical="center"/>
    </xf>
    <xf numFmtId="0" fontId="4" fillId="5" borderId="15" xfId="3" applyFont="1" applyFill="1" applyBorder="1" applyAlignment="1">
      <alignment horizontal="left" vertical="center" indent="1"/>
    </xf>
    <xf numFmtId="0" fontId="4" fillId="5" borderId="22" xfId="0" applyFont="1" applyFill="1" applyBorder="1" applyAlignment="1">
      <alignment horizontal="center" vertical="center"/>
    </xf>
    <xf numFmtId="0" fontId="4" fillId="5" borderId="32" xfId="0" applyFont="1" applyFill="1" applyBorder="1" applyAlignment="1">
      <alignment horizontal="center" vertical="center"/>
    </xf>
    <xf numFmtId="0" fontId="4" fillId="2" borderId="0" xfId="3" applyFont="1" applyFill="1" applyAlignment="1">
      <alignment horizontal="left" vertical="center"/>
    </xf>
    <xf numFmtId="0" fontId="4" fillId="2" borderId="2" xfId="0" applyFont="1" applyFill="1" applyBorder="1">
      <alignment vertical="center"/>
    </xf>
    <xf numFmtId="49" fontId="4" fillId="2" borderId="0" xfId="0" applyNumberFormat="1" applyFont="1" applyFill="1" applyAlignment="1">
      <alignment horizontal="left" vertical="center"/>
    </xf>
    <xf numFmtId="0" fontId="13" fillId="2" borderId="0" xfId="1" applyFont="1" applyFill="1" applyBorder="1" applyAlignment="1" applyProtection="1">
      <alignment horizontal="left" vertical="center"/>
    </xf>
    <xf numFmtId="0" fontId="4" fillId="4" borderId="0" xfId="0" applyFont="1" applyFill="1" applyAlignment="1">
      <alignment horizontal="center" vertical="center"/>
    </xf>
    <xf numFmtId="0" fontId="14" fillId="4" borderId="0" xfId="0" applyFont="1" applyFill="1" applyAlignment="1">
      <alignment horizontal="right" vertical="center"/>
    </xf>
    <xf numFmtId="0" fontId="14" fillId="2" borderId="0" xfId="0" applyFont="1" applyFill="1" applyAlignment="1">
      <alignment horizontal="right" vertical="center"/>
    </xf>
    <xf numFmtId="0" fontId="10" fillId="4" borderId="0" xfId="1" applyFont="1" applyFill="1" applyBorder="1" applyAlignment="1" applyProtection="1">
      <alignment horizontal="left" vertical="center" indent="1"/>
    </xf>
    <xf numFmtId="0" fontId="4" fillId="4" borderId="0" xfId="3" applyFont="1" applyFill="1" applyAlignment="1">
      <alignment horizontal="left" vertical="center" indent="1"/>
    </xf>
    <xf numFmtId="0" fontId="4" fillId="4" borderId="0" xfId="0" applyFont="1" applyFill="1" applyAlignment="1">
      <alignment horizontal="right" vertical="center"/>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0" fontId="6" fillId="4" borderId="0" xfId="0" applyFont="1" applyFill="1" applyAlignment="1">
      <alignment horizontal="left" vertical="center"/>
    </xf>
    <xf numFmtId="0" fontId="7" fillId="4" borderId="0" xfId="0" applyFont="1" applyFill="1" applyAlignment="1">
      <alignment horizontal="left" vertical="center"/>
    </xf>
    <xf numFmtId="176" fontId="4" fillId="4" borderId="0" xfId="0" applyNumberFormat="1" applyFont="1" applyFill="1" applyAlignment="1">
      <alignment horizontal="left" vertical="center"/>
    </xf>
    <xf numFmtId="176" fontId="4" fillId="2" borderId="0" xfId="0" applyNumberFormat="1" applyFont="1" applyFill="1">
      <alignment vertical="center"/>
    </xf>
    <xf numFmtId="176" fontId="4" fillId="4" borderId="0" xfId="0" applyNumberFormat="1" applyFont="1" applyFill="1">
      <alignment vertical="center"/>
    </xf>
    <xf numFmtId="0" fontId="4" fillId="5" borderId="2" xfId="0" applyFont="1" applyFill="1" applyBorder="1">
      <alignment vertical="center"/>
    </xf>
    <xf numFmtId="176" fontId="4" fillId="5" borderId="2" xfId="0" applyNumberFormat="1" applyFont="1" applyFill="1" applyBorder="1">
      <alignment vertical="center"/>
    </xf>
    <xf numFmtId="0" fontId="4" fillId="4" borderId="25" xfId="0" applyFont="1" applyFill="1" applyBorder="1">
      <alignment vertical="center"/>
    </xf>
    <xf numFmtId="0" fontId="4" fillId="7" borderId="2" xfId="0" applyFont="1" applyFill="1" applyBorder="1">
      <alignment vertical="center"/>
    </xf>
    <xf numFmtId="176" fontId="4" fillId="2" borderId="2" xfId="0" applyNumberFormat="1" applyFont="1" applyFill="1" applyBorder="1">
      <alignment vertical="center"/>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176" fontId="4" fillId="3" borderId="2" xfId="0" applyNumberFormat="1" applyFont="1" applyFill="1" applyBorder="1" applyAlignment="1">
      <alignment horizontal="left" vertical="center"/>
    </xf>
    <xf numFmtId="0" fontId="4" fillId="4" borderId="25" xfId="1" applyFont="1" applyFill="1" applyBorder="1" applyAlignment="1" applyProtection="1">
      <alignment horizontal="left" vertical="center"/>
    </xf>
    <xf numFmtId="0" fontId="15" fillId="3" borderId="2" xfId="0" applyFont="1" applyFill="1" applyBorder="1" applyAlignment="1">
      <alignment horizontal="left" vertical="center"/>
    </xf>
    <xf numFmtId="176" fontId="15" fillId="3" borderId="2" xfId="1" applyNumberFormat="1" applyFont="1" applyFill="1" applyBorder="1" applyAlignment="1" applyProtection="1">
      <alignment horizontal="left" vertical="center"/>
    </xf>
    <xf numFmtId="0" fontId="4" fillId="5" borderId="2" xfId="0" applyFont="1" applyFill="1" applyBorder="1" applyAlignment="1">
      <alignment horizontal="right" vertical="center"/>
    </xf>
    <xf numFmtId="176" fontId="4" fillId="2" borderId="2" xfId="0" applyNumberFormat="1" applyFont="1" applyFill="1" applyBorder="1" applyAlignment="1">
      <alignment horizontal="left" vertical="center"/>
    </xf>
    <xf numFmtId="0" fontId="4" fillId="2" borderId="2" xfId="0" applyFont="1" applyFill="1" applyBorder="1" applyAlignment="1">
      <alignment horizontal="left" vertical="center"/>
    </xf>
    <xf numFmtId="176" fontId="4" fillId="2" borderId="2" xfId="1" applyNumberFormat="1" applyFont="1" applyFill="1" applyBorder="1" applyAlignment="1" applyProtection="1">
      <alignment horizontal="left" vertical="center"/>
    </xf>
    <xf numFmtId="0" fontId="4" fillId="2" borderId="27" xfId="0" applyFont="1" applyFill="1" applyBorder="1" applyAlignment="1">
      <alignment vertical="center" shrinkToFit="1"/>
    </xf>
    <xf numFmtId="0" fontId="4" fillId="2" borderId="28" xfId="0" applyFont="1" applyFill="1" applyBorder="1" applyAlignment="1">
      <alignment vertical="center" shrinkToFit="1"/>
    </xf>
    <xf numFmtId="0" fontId="4" fillId="8" borderId="2" xfId="0" applyFont="1" applyFill="1" applyBorder="1" applyAlignment="1">
      <alignment horizontal="center" vertical="center"/>
    </xf>
    <xf numFmtId="0" fontId="4" fillId="9" borderId="2" xfId="0" applyFont="1" applyFill="1" applyBorder="1">
      <alignment vertical="center"/>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0" fontId="4" fillId="2" borderId="1" xfId="0" applyFont="1" applyFill="1" applyBorder="1">
      <alignment vertical="center"/>
    </xf>
    <xf numFmtId="0" fontId="3" fillId="3" borderId="2" xfId="1" applyFill="1" applyBorder="1" applyAlignment="1" applyProtection="1">
      <alignment horizontal="left" vertical="center"/>
    </xf>
    <xf numFmtId="0" fontId="4" fillId="5" borderId="35" xfId="0" applyFont="1" applyFill="1" applyBorder="1" applyAlignment="1">
      <alignment horizontal="center" vertical="center"/>
    </xf>
    <xf numFmtId="0" fontId="4" fillId="2" borderId="31" xfId="0" applyFont="1" applyFill="1" applyBorder="1" applyAlignment="1">
      <alignment vertical="center" shrinkToFit="1"/>
    </xf>
    <xf numFmtId="0" fontId="4" fillId="5" borderId="25" xfId="3" applyFont="1" applyFill="1" applyBorder="1" applyAlignment="1">
      <alignment horizontal="left" vertical="center" indent="1"/>
    </xf>
    <xf numFmtId="0" fontId="4" fillId="5" borderId="36" xfId="0" applyFont="1" applyFill="1" applyBorder="1" applyAlignment="1">
      <alignment horizontal="center" vertical="center"/>
    </xf>
    <xf numFmtId="14" fontId="4" fillId="2" borderId="0" xfId="0" applyNumberFormat="1" applyFont="1" applyFill="1">
      <alignment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right" vertical="center"/>
    </xf>
    <xf numFmtId="0" fontId="4" fillId="5" borderId="2" xfId="0" applyFont="1" applyFill="1" applyBorder="1" applyAlignment="1">
      <alignment horizontal="center" vertical="center"/>
    </xf>
    <xf numFmtId="0" fontId="4" fillId="3" borderId="2" xfId="0" applyFont="1" applyFill="1" applyBorder="1">
      <alignment vertical="center"/>
    </xf>
    <xf numFmtId="0" fontId="4" fillId="0" borderId="0" xfId="0" applyFont="1" applyAlignment="1">
      <alignment horizontal="center" vertical="center"/>
    </xf>
    <xf numFmtId="176" fontId="4" fillId="0" borderId="0" xfId="0" applyNumberFormat="1" applyFont="1">
      <alignment vertical="center"/>
    </xf>
    <xf numFmtId="0" fontId="4" fillId="2" borderId="0" xfId="0" applyFont="1" applyFill="1" applyAlignment="1">
      <alignment horizontal="right" vertical="center"/>
    </xf>
    <xf numFmtId="0" fontId="15" fillId="3" borderId="2" xfId="0" applyFont="1" applyFill="1" applyBorder="1" applyAlignment="1">
      <alignment horizontal="right" vertical="center"/>
    </xf>
    <xf numFmtId="0" fontId="4" fillId="2" borderId="2" xfId="0" applyFont="1" applyFill="1" applyBorder="1" applyAlignment="1">
      <alignment horizontal="left" vertical="center" shrinkToFit="1"/>
    </xf>
    <xf numFmtId="0" fontId="4" fillId="4" borderId="0" xfId="0" applyFont="1" applyFill="1" applyAlignment="1">
      <alignment vertical="center" shrinkToFit="1"/>
    </xf>
    <xf numFmtId="49" fontId="4" fillId="4" borderId="0" xfId="0" applyNumberFormat="1" applyFont="1" applyFill="1" applyAlignment="1">
      <alignment vertical="center" shrinkToFit="1"/>
    </xf>
    <xf numFmtId="0" fontId="8" fillId="4" borderId="0" xfId="0" applyFont="1" applyFill="1" applyAlignment="1">
      <alignment vertical="center" shrinkToFit="1"/>
    </xf>
    <xf numFmtId="0" fontId="4" fillId="5" borderId="1"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49" fontId="4" fillId="5" borderId="3" xfId="0" applyNumberFormat="1" applyFont="1" applyFill="1" applyBorder="1" applyAlignment="1">
      <alignment horizontal="center" vertical="center" shrinkToFit="1"/>
    </xf>
    <xf numFmtId="0" fontId="4" fillId="5" borderId="2" xfId="0" applyFont="1" applyFill="1" applyBorder="1" applyAlignment="1">
      <alignment vertical="center" shrinkToFit="1"/>
    </xf>
    <xf numFmtId="0" fontId="4" fillId="5" borderId="4" xfId="0" applyFont="1" applyFill="1" applyBorder="1" applyAlignment="1">
      <alignment vertical="center" shrinkToFit="1"/>
    </xf>
    <xf numFmtId="49" fontId="4" fillId="5" borderId="4" xfId="0" applyNumberFormat="1" applyFont="1" applyFill="1" applyBorder="1" applyAlignment="1">
      <alignment vertical="center" shrinkToFit="1"/>
    </xf>
    <xf numFmtId="49" fontId="4" fillId="3" borderId="2" xfId="0" applyNumberFormat="1" applyFont="1" applyFill="1" applyBorder="1" applyAlignment="1">
      <alignment horizontal="left" vertical="center" shrinkToFit="1"/>
    </xf>
    <xf numFmtId="0" fontId="4" fillId="4" borderId="2" xfId="0" applyFont="1" applyFill="1" applyBorder="1" applyAlignment="1" applyProtection="1">
      <alignment horizontal="left" vertical="center" shrinkToFit="1"/>
      <protection locked="0"/>
    </xf>
    <xf numFmtId="49" fontId="4" fillId="4" borderId="2" xfId="0" applyNumberFormat="1" applyFont="1" applyFill="1" applyBorder="1" applyAlignment="1" applyProtection="1">
      <alignment horizontal="left" vertical="center" shrinkToFit="1"/>
      <protection locked="0"/>
    </xf>
    <xf numFmtId="0" fontId="4" fillId="0" borderId="0" xfId="0" applyFont="1" applyAlignment="1">
      <alignment vertical="center" shrinkToFit="1"/>
    </xf>
    <xf numFmtId="49" fontId="4" fillId="0" borderId="0" xfId="0" applyNumberFormat="1" applyFont="1" applyAlignment="1">
      <alignment vertical="center" shrinkToFit="1"/>
    </xf>
    <xf numFmtId="0" fontId="4" fillId="2" borderId="0" xfId="0" applyFont="1" applyFill="1" applyAlignment="1">
      <alignment vertical="center" shrinkToFit="1"/>
    </xf>
    <xf numFmtId="0" fontId="4" fillId="2" borderId="2" xfId="0" applyFont="1" applyFill="1" applyBorder="1" applyAlignment="1">
      <alignment vertical="center" shrinkToFit="1"/>
    </xf>
    <xf numFmtId="0" fontId="15" fillId="3" borderId="2" xfId="0" applyFont="1" applyFill="1" applyBorder="1" applyAlignment="1">
      <alignment horizontal="left" vertical="center" shrinkToFit="1"/>
    </xf>
    <xf numFmtId="0" fontId="4" fillId="2" borderId="18" xfId="0" applyFont="1" applyFill="1" applyBorder="1">
      <alignment vertical="center"/>
    </xf>
    <xf numFmtId="0" fontId="4" fillId="2" borderId="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4"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4" fillId="2" borderId="46" xfId="0" applyFont="1" applyFill="1" applyBorder="1">
      <alignment vertical="center"/>
    </xf>
    <xf numFmtId="0" fontId="4" fillId="2" borderId="37" xfId="0" applyFont="1" applyFill="1" applyBorder="1">
      <alignment vertical="center"/>
    </xf>
    <xf numFmtId="0" fontId="4" fillId="2" borderId="47" xfId="0" applyFont="1" applyFill="1" applyBorder="1">
      <alignment vertical="center"/>
    </xf>
    <xf numFmtId="0" fontId="4" fillId="3" borderId="2" xfId="0" applyFont="1" applyFill="1" applyBorder="1" applyAlignment="1" applyProtection="1">
      <alignment horizontal="left" vertical="center"/>
      <protection locked="0"/>
    </xf>
    <xf numFmtId="176" fontId="4" fillId="2" borderId="0" xfId="0" applyNumberFormat="1" applyFont="1" applyFill="1" applyAlignment="1">
      <alignment vertical="center" shrinkToFit="1"/>
    </xf>
    <xf numFmtId="176" fontId="4" fillId="2" borderId="2" xfId="0" applyNumberFormat="1" applyFont="1" applyFill="1" applyBorder="1" applyAlignment="1">
      <alignment vertical="center" shrinkToFit="1"/>
    </xf>
    <xf numFmtId="176" fontId="15" fillId="3" borderId="2" xfId="1" applyNumberFormat="1" applyFont="1" applyFill="1" applyBorder="1" applyAlignment="1" applyProtection="1">
      <alignment horizontal="left" vertical="center" shrinkToFit="1"/>
    </xf>
    <xf numFmtId="176" fontId="4" fillId="2" borderId="2" xfId="1" applyNumberFormat="1" applyFont="1" applyFill="1" applyBorder="1" applyAlignment="1" applyProtection="1">
      <alignment horizontal="left" vertical="center" shrinkToFit="1"/>
    </xf>
    <xf numFmtId="0" fontId="4" fillId="2" borderId="3" xfId="0" applyFont="1" applyFill="1" applyBorder="1">
      <alignment vertical="center"/>
    </xf>
    <xf numFmtId="0" fontId="4" fillId="5" borderId="5" xfId="3" applyFont="1" applyFill="1" applyBorder="1" applyAlignment="1">
      <alignment horizontal="left" vertical="center" indent="1"/>
    </xf>
    <xf numFmtId="0" fontId="3" fillId="4" borderId="2" xfId="1" applyFill="1" applyBorder="1" applyAlignment="1" applyProtection="1">
      <alignment horizontal="left" vertical="center" shrinkToFit="1"/>
      <protection locked="0"/>
    </xf>
    <xf numFmtId="0" fontId="4" fillId="4" borderId="2" xfId="0" applyFont="1" applyFill="1" applyBorder="1" applyAlignment="1" applyProtection="1">
      <alignment horizontal="center" vertical="center" shrinkToFit="1"/>
      <protection locked="0"/>
    </xf>
    <xf numFmtId="0" fontId="10" fillId="4" borderId="2" xfId="1" applyFont="1" applyFill="1" applyBorder="1" applyAlignment="1" applyProtection="1">
      <alignment horizontal="left" vertical="center" shrinkToFit="1"/>
      <protection locked="0"/>
    </xf>
    <xf numFmtId="179" fontId="4" fillId="3" borderId="2" xfId="0" applyNumberFormat="1" applyFont="1" applyFill="1" applyBorder="1" applyAlignment="1">
      <alignment horizontal="left" vertical="center"/>
    </xf>
    <xf numFmtId="179" fontId="4" fillId="4" borderId="2" xfId="0" applyNumberFormat="1" applyFont="1" applyFill="1" applyBorder="1" applyAlignment="1" applyProtection="1">
      <alignment horizontal="left" vertical="center" shrinkToFit="1"/>
      <protection locked="0"/>
    </xf>
    <xf numFmtId="176" fontId="4" fillId="4" borderId="0" xfId="0" applyNumberFormat="1" applyFont="1" applyFill="1" applyAlignment="1">
      <alignment horizontal="left" vertical="center" indent="1"/>
    </xf>
    <xf numFmtId="176" fontId="11" fillId="4" borderId="0" xfId="0" applyNumberFormat="1" applyFont="1" applyFill="1" applyAlignment="1">
      <alignment horizontal="left" vertical="center" indent="1"/>
    </xf>
    <xf numFmtId="0" fontId="4" fillId="4" borderId="0" xfId="0" applyFont="1" applyFill="1" applyAlignment="1">
      <alignment horizontal="left" vertical="center" indent="1"/>
    </xf>
    <xf numFmtId="0" fontId="13" fillId="4" borderId="0" xfId="1" applyFont="1" applyFill="1" applyBorder="1" applyAlignment="1" applyProtection="1">
      <alignment horizontal="left" vertical="center" indent="1"/>
    </xf>
    <xf numFmtId="0" fontId="4" fillId="4" borderId="0" xfId="3" applyFont="1" applyFill="1" applyAlignment="1">
      <alignment horizontal="left" vertical="center"/>
    </xf>
    <xf numFmtId="49" fontId="4" fillId="4" borderId="0" xfId="0" applyNumberFormat="1" applyFont="1" applyFill="1" applyAlignment="1">
      <alignment horizontal="left" vertical="center" indent="1"/>
    </xf>
    <xf numFmtId="0" fontId="12" fillId="4" borderId="0" xfId="0" applyFont="1" applyFill="1" applyAlignment="1">
      <alignment vertical="center" wrapText="1"/>
    </xf>
    <xf numFmtId="0" fontId="17" fillId="4" borderId="2" xfId="0" applyFont="1" applyFill="1" applyBorder="1" applyAlignment="1" applyProtection="1">
      <alignment horizontal="right" vertical="center"/>
      <protection locked="0"/>
    </xf>
    <xf numFmtId="177" fontId="4" fillId="2" borderId="0" xfId="0" applyNumberFormat="1" applyFont="1" applyFill="1">
      <alignment vertical="center"/>
    </xf>
    <xf numFmtId="0" fontId="4" fillId="7" borderId="2" xfId="0" applyFont="1" applyFill="1" applyBorder="1" applyAlignment="1">
      <alignment horizontal="right" vertical="center"/>
    </xf>
    <xf numFmtId="0" fontId="4" fillId="3" borderId="2" xfId="0" quotePrefix="1" applyFont="1" applyFill="1" applyBorder="1" applyAlignment="1">
      <alignment horizontal="right" vertical="center"/>
    </xf>
    <xf numFmtId="178" fontId="4" fillId="4" borderId="0" xfId="0" applyNumberFormat="1" applyFont="1" applyFill="1" applyAlignment="1" applyProtection="1">
      <alignment horizontal="left" vertical="center" indent="1"/>
      <protection locked="0"/>
    </xf>
    <xf numFmtId="0" fontId="8" fillId="4" borderId="0" xfId="0" applyFont="1" applyFill="1" applyAlignment="1">
      <alignment horizontal="left" vertical="center"/>
    </xf>
    <xf numFmtId="0" fontId="4" fillId="2" borderId="0" xfId="3" applyFont="1" applyFill="1" applyAlignment="1">
      <alignment horizontal="left" vertical="center" indent="1"/>
    </xf>
    <xf numFmtId="0" fontId="4" fillId="2" borderId="0" xfId="0" applyFont="1" applyFill="1" applyAlignment="1">
      <alignment vertical="center" wrapText="1"/>
    </xf>
    <xf numFmtId="0" fontId="8" fillId="11" borderId="2" xfId="0" applyFont="1" applyFill="1" applyBorder="1">
      <alignment vertical="center"/>
    </xf>
    <xf numFmtId="0" fontId="7" fillId="2" borderId="0" xfId="0" applyFont="1" applyFill="1" applyAlignment="1">
      <alignment horizontal="center" vertical="center"/>
    </xf>
    <xf numFmtId="176" fontId="4" fillId="2" borderId="0" xfId="0" applyNumberFormat="1" applyFont="1" applyFill="1" applyAlignment="1">
      <alignment horizontal="left" vertical="center" indent="1"/>
    </xf>
    <xf numFmtId="176" fontId="11" fillId="2" borderId="0" xfId="0" applyNumberFormat="1" applyFont="1" applyFill="1" applyAlignment="1">
      <alignment horizontal="left" vertical="center" indent="1"/>
    </xf>
    <xf numFmtId="0" fontId="4" fillId="2" borderId="0" xfId="0" applyFont="1" applyFill="1" applyAlignment="1">
      <alignment horizontal="left" vertical="center" indent="1"/>
    </xf>
    <xf numFmtId="0" fontId="12" fillId="2" borderId="0" xfId="0" applyFont="1" applyFill="1" applyAlignment="1">
      <alignment horizontal="left" vertical="center" shrinkToFit="1"/>
    </xf>
    <xf numFmtId="0" fontId="12" fillId="2" borderId="0" xfId="0" applyFont="1" applyFill="1">
      <alignment vertical="center"/>
    </xf>
    <xf numFmtId="0" fontId="13" fillId="2" borderId="0" xfId="1" applyFont="1" applyFill="1" applyBorder="1" applyAlignment="1" applyProtection="1">
      <alignment horizontal="left" vertical="center" indent="1"/>
    </xf>
    <xf numFmtId="49" fontId="4" fillId="2" borderId="0" xfId="0" applyNumberFormat="1" applyFont="1" applyFill="1" applyAlignment="1">
      <alignment horizontal="left" vertical="center" indent="1"/>
    </xf>
    <xf numFmtId="0" fontId="4" fillId="5" borderId="17" xfId="0" applyFont="1" applyFill="1" applyBorder="1">
      <alignment vertical="center"/>
    </xf>
    <xf numFmtId="0" fontId="4" fillId="5" borderId="2" xfId="0" applyFont="1" applyFill="1" applyBorder="1" applyAlignment="1">
      <alignment horizontal="left" vertical="center" shrinkToFit="1"/>
    </xf>
    <xf numFmtId="0" fontId="17" fillId="10" borderId="2" xfId="0" applyFont="1" applyFill="1" applyBorder="1">
      <alignment vertical="center"/>
    </xf>
    <xf numFmtId="0" fontId="4" fillId="2" borderId="6" xfId="0" applyFont="1" applyFill="1" applyBorder="1">
      <alignment vertical="center"/>
    </xf>
    <xf numFmtId="0" fontId="4" fillId="4" borderId="10" xfId="0" applyFont="1" applyFill="1" applyBorder="1" applyAlignment="1" applyProtection="1">
      <alignment horizontal="left" vertical="center" indent="1"/>
      <protection locked="0"/>
    </xf>
    <xf numFmtId="0" fontId="18" fillId="4" borderId="0" xfId="0" applyFont="1" applyFill="1">
      <alignment vertical="center"/>
    </xf>
    <xf numFmtId="0" fontId="10" fillId="4" borderId="0" xfId="1" applyFont="1" applyFill="1" applyBorder="1" applyAlignment="1" applyProtection="1">
      <alignment vertical="center"/>
    </xf>
    <xf numFmtId="0" fontId="4" fillId="5" borderId="18" xfId="0" applyFont="1" applyFill="1" applyBorder="1" applyAlignment="1">
      <alignment horizontal="center" vertical="center"/>
    </xf>
    <xf numFmtId="0" fontId="4" fillId="4" borderId="16" xfId="0" applyFont="1" applyFill="1" applyBorder="1" applyAlignment="1" applyProtection="1">
      <alignment horizontal="left" vertical="center" indent="1" shrinkToFit="1"/>
      <protection locked="0"/>
    </xf>
    <xf numFmtId="176" fontId="4" fillId="4" borderId="29" xfId="0" applyNumberFormat="1" applyFont="1" applyFill="1" applyBorder="1" applyAlignment="1" applyProtection="1">
      <alignment horizontal="left" vertical="center" indent="1"/>
      <protection locked="0"/>
    </xf>
    <xf numFmtId="0" fontId="4" fillId="5" borderId="50" xfId="3" applyFont="1" applyFill="1" applyBorder="1" applyAlignment="1">
      <alignment horizontal="left" vertical="center" indent="1"/>
    </xf>
    <xf numFmtId="0" fontId="4" fillId="5" borderId="14" xfId="0" applyFont="1" applyFill="1" applyBorder="1" applyAlignment="1">
      <alignment horizontal="left" vertical="center"/>
    </xf>
    <xf numFmtId="176" fontId="4" fillId="4" borderId="51" xfId="0" applyNumberFormat="1" applyFont="1" applyFill="1" applyBorder="1" applyAlignment="1" applyProtection="1">
      <alignment horizontal="left" vertical="center" indent="1"/>
      <protection locked="0"/>
    </xf>
    <xf numFmtId="180" fontId="4" fillId="5" borderId="26" xfId="0" applyNumberFormat="1" applyFont="1" applyFill="1" applyBorder="1" applyAlignment="1">
      <alignment horizontal="right" vertical="center" indent="1"/>
    </xf>
    <xf numFmtId="180" fontId="4" fillId="5" borderId="27" xfId="0" applyNumberFormat="1" applyFont="1" applyFill="1" applyBorder="1" applyAlignment="1">
      <alignment horizontal="right" vertical="center" indent="1"/>
    </xf>
    <xf numFmtId="180" fontId="4" fillId="5" borderId="49" xfId="0" applyNumberFormat="1" applyFont="1" applyFill="1" applyBorder="1" applyAlignment="1">
      <alignment horizontal="right" vertical="center" indent="1"/>
    </xf>
    <xf numFmtId="180" fontId="4" fillId="5" borderId="51" xfId="0" applyNumberFormat="1" applyFont="1" applyFill="1" applyBorder="1" applyAlignment="1">
      <alignment horizontal="right" vertical="center" indent="1"/>
    </xf>
    <xf numFmtId="42" fontId="4" fillId="5" borderId="26" xfId="0" applyNumberFormat="1" applyFont="1" applyFill="1" applyBorder="1" applyAlignment="1">
      <alignment horizontal="left" vertical="center" indent="1"/>
    </xf>
    <xf numFmtId="42" fontId="4" fillId="5" borderId="28" xfId="0" applyNumberFormat="1" applyFont="1" applyFill="1" applyBorder="1" applyAlignment="1">
      <alignment horizontal="left" vertical="center" indent="1"/>
    </xf>
    <xf numFmtId="0" fontId="4" fillId="5" borderId="9" xfId="0" applyFont="1" applyFill="1" applyBorder="1" applyAlignment="1">
      <alignment horizontal="left" vertical="center" indent="1"/>
    </xf>
    <xf numFmtId="0" fontId="4" fillId="5" borderId="24" xfId="0" applyFont="1" applyFill="1" applyBorder="1" applyAlignment="1">
      <alignment horizontal="left" vertical="center" indent="1"/>
    </xf>
    <xf numFmtId="0" fontId="4" fillId="4" borderId="48" xfId="0" applyFont="1" applyFill="1" applyBorder="1" applyAlignment="1" applyProtection="1">
      <alignment horizontal="left" vertical="center" indent="1"/>
      <protection locked="0"/>
    </xf>
    <xf numFmtId="0" fontId="4" fillId="4" borderId="27" xfId="0" applyFont="1" applyFill="1" applyBorder="1" applyAlignment="1" applyProtection="1">
      <alignment horizontal="left" vertical="center" indent="1"/>
      <protection locked="0"/>
    </xf>
    <xf numFmtId="0" fontId="4" fillId="0" borderId="26" xfId="0" applyFont="1" applyBorder="1" applyAlignment="1" applyProtection="1">
      <alignment horizontal="left" vertical="center" indent="1"/>
      <protection locked="0"/>
    </xf>
    <xf numFmtId="0" fontId="4" fillId="0" borderId="26" xfId="3" applyFont="1" applyBorder="1" applyAlignment="1" applyProtection="1">
      <alignment horizontal="left" vertical="center" indent="1"/>
      <protection locked="0"/>
    </xf>
    <xf numFmtId="0" fontId="4" fillId="0" borderId="27" xfId="3" applyFont="1" applyBorder="1" applyAlignment="1" applyProtection="1">
      <alignment horizontal="left" vertical="center" indent="1"/>
      <protection locked="0"/>
    </xf>
    <xf numFmtId="0" fontId="4" fillId="0" borderId="27" xfId="3" applyFont="1" applyBorder="1" applyAlignment="1" applyProtection="1">
      <alignment horizontal="left" vertical="center" indent="1" shrinkToFit="1"/>
      <protection locked="0"/>
    </xf>
    <xf numFmtId="0" fontId="4" fillId="0" borderId="27" xfId="0" applyFont="1" applyBorder="1" applyAlignment="1" applyProtection="1">
      <alignment horizontal="left" vertical="center" indent="1"/>
      <protection locked="0"/>
    </xf>
    <xf numFmtId="49" fontId="4" fillId="0" borderId="28" xfId="0" applyNumberFormat="1" applyFont="1" applyBorder="1" applyAlignment="1" applyProtection="1">
      <alignment horizontal="left" vertical="center" indent="1"/>
      <protection locked="0"/>
    </xf>
    <xf numFmtId="0" fontId="4" fillId="5" borderId="53" xfId="0" applyFont="1" applyFill="1" applyBorder="1" applyAlignment="1">
      <alignment horizontal="center" vertical="center"/>
    </xf>
    <xf numFmtId="0" fontId="4" fillId="5" borderId="37" xfId="3" applyFont="1" applyFill="1" applyBorder="1" applyAlignment="1">
      <alignment horizontal="left" vertical="center" indent="1"/>
    </xf>
    <xf numFmtId="178" fontId="4" fillId="4" borderId="54" xfId="0" applyNumberFormat="1" applyFont="1" applyFill="1" applyBorder="1" applyAlignment="1" applyProtection="1">
      <alignment horizontal="left" vertical="center" indent="1"/>
      <protection locked="0"/>
    </xf>
    <xf numFmtId="0" fontId="4" fillId="5" borderId="55" xfId="0" applyFont="1" applyFill="1" applyBorder="1" applyAlignment="1">
      <alignment horizontal="center" vertical="center"/>
    </xf>
    <xf numFmtId="0" fontId="4" fillId="5" borderId="56" xfId="3" applyFont="1" applyFill="1" applyBorder="1" applyAlignment="1">
      <alignment horizontal="left" vertical="center" indent="1"/>
    </xf>
    <xf numFmtId="176" fontId="4" fillId="5" borderId="52" xfId="0" applyNumberFormat="1" applyFont="1" applyFill="1" applyBorder="1" applyAlignment="1">
      <alignment horizontal="left" vertical="center" indent="1"/>
    </xf>
    <xf numFmtId="0" fontId="4" fillId="5" borderId="13" xfId="0" applyFont="1" applyFill="1" applyBorder="1" applyAlignment="1">
      <alignment horizontal="left" vertical="center" indent="1"/>
    </xf>
    <xf numFmtId="0" fontId="4" fillId="4" borderId="14" xfId="0" applyFont="1" applyFill="1" applyBorder="1" applyAlignment="1" applyProtection="1">
      <alignment horizontal="left" vertical="center" indent="1"/>
      <protection locked="0"/>
    </xf>
    <xf numFmtId="0" fontId="4" fillId="5" borderId="10" xfId="0" applyFont="1" applyFill="1" applyBorder="1" applyAlignment="1">
      <alignment horizontal="left" vertical="center"/>
    </xf>
    <xf numFmtId="176" fontId="4" fillId="4" borderId="10" xfId="0" applyNumberFormat="1" applyFont="1" applyFill="1" applyBorder="1" applyAlignment="1" applyProtection="1">
      <alignment horizontal="left" vertical="center" indent="1" shrinkToFit="1"/>
      <protection locked="0"/>
    </xf>
    <xf numFmtId="0" fontId="4" fillId="4" borderId="11" xfId="0" applyFont="1" applyFill="1" applyBorder="1" applyAlignment="1" applyProtection="1">
      <alignment horizontal="left" vertical="center" indent="1" shrinkToFit="1"/>
      <protection locked="0"/>
    </xf>
    <xf numFmtId="0" fontId="4" fillId="4" borderId="11" xfId="3" applyFont="1" applyFill="1" applyBorder="1" applyAlignment="1" applyProtection="1">
      <alignment horizontal="left" vertical="center" indent="1" shrinkToFit="1"/>
      <protection locked="0"/>
    </xf>
    <xf numFmtId="0" fontId="4" fillId="5" borderId="10" xfId="3" applyFont="1" applyFill="1" applyBorder="1" applyAlignment="1">
      <alignment horizontal="left" vertical="center" indent="1"/>
    </xf>
    <xf numFmtId="0" fontId="4" fillId="5" borderId="61" xfId="3" applyFont="1" applyFill="1" applyBorder="1" applyAlignment="1">
      <alignment horizontal="left" vertical="center" indent="1"/>
    </xf>
    <xf numFmtId="0" fontId="4" fillId="5" borderId="19" xfId="3" applyFont="1" applyFill="1" applyBorder="1" applyAlignment="1">
      <alignment horizontal="left" vertical="center"/>
    </xf>
    <xf numFmtId="0" fontId="4" fillId="5" borderId="11" xfId="3" applyFont="1" applyFill="1" applyBorder="1" applyAlignment="1">
      <alignment horizontal="left" vertical="center" indent="1"/>
    </xf>
    <xf numFmtId="0" fontId="4" fillId="5" borderId="22" xfId="3" applyFont="1" applyFill="1" applyBorder="1" applyAlignment="1">
      <alignment horizontal="left" vertical="center"/>
    </xf>
    <xf numFmtId="0" fontId="4" fillId="5" borderId="16" xfId="3" applyFont="1" applyFill="1" applyBorder="1" applyAlignment="1">
      <alignment horizontal="left" vertical="center" indent="1"/>
    </xf>
    <xf numFmtId="0" fontId="4" fillId="5" borderId="19" xfId="0" applyFont="1" applyFill="1" applyBorder="1" applyAlignment="1">
      <alignment horizontal="left" vertical="center"/>
    </xf>
    <xf numFmtId="0" fontId="4" fillId="5" borderId="11" xfId="0" applyFont="1" applyFill="1" applyBorder="1" applyAlignment="1">
      <alignment horizontal="left" vertical="center" indent="1"/>
    </xf>
    <xf numFmtId="0" fontId="4" fillId="5" borderId="12" xfId="3" applyFont="1" applyFill="1" applyBorder="1" applyAlignment="1">
      <alignment horizontal="left" vertical="center" indent="1"/>
    </xf>
    <xf numFmtId="176" fontId="4" fillId="4" borderId="11" xfId="0" applyNumberFormat="1" applyFont="1" applyFill="1" applyBorder="1" applyAlignment="1" applyProtection="1">
      <alignment horizontal="left" vertical="center" indent="1" shrinkToFit="1"/>
      <protection locked="0"/>
    </xf>
    <xf numFmtId="0" fontId="4" fillId="5" borderId="32" xfId="3" applyFont="1" applyFill="1" applyBorder="1" applyAlignment="1">
      <alignment horizontal="center" vertical="center"/>
    </xf>
    <xf numFmtId="0" fontId="4" fillId="5" borderId="21" xfId="3" applyFont="1" applyFill="1" applyBorder="1" applyAlignment="1">
      <alignment horizontal="center" vertical="center"/>
    </xf>
    <xf numFmtId="0" fontId="4" fillId="4" borderId="0" xfId="0" applyFont="1" applyFill="1" applyAlignment="1" applyProtection="1">
      <alignment horizontal="left" vertical="center" indent="1"/>
      <protection locked="0"/>
    </xf>
    <xf numFmtId="0" fontId="4" fillId="9" borderId="65" xfId="0" applyFont="1" applyFill="1" applyBorder="1" applyAlignment="1">
      <alignment horizontal="left" vertical="center"/>
    </xf>
    <xf numFmtId="0" fontId="4" fillId="9" borderId="18" xfId="0" applyFont="1" applyFill="1" applyBorder="1" applyAlignment="1">
      <alignment horizontal="left" vertical="center"/>
    </xf>
    <xf numFmtId="0" fontId="4" fillId="9" borderId="66" xfId="0" applyFont="1" applyFill="1" applyBorder="1" applyAlignment="1">
      <alignment horizontal="left" vertical="center"/>
    </xf>
    <xf numFmtId="0" fontId="4" fillId="9" borderId="59" xfId="0" applyFont="1" applyFill="1" applyBorder="1" applyAlignment="1">
      <alignment horizontal="left" vertical="center"/>
    </xf>
    <xf numFmtId="0" fontId="4" fillId="9" borderId="19" xfId="0" applyFont="1" applyFill="1" applyBorder="1" applyAlignment="1">
      <alignment horizontal="left" vertical="center"/>
    </xf>
    <xf numFmtId="0" fontId="19" fillId="4" borderId="0" xfId="0" applyFont="1" applyFill="1">
      <alignment vertical="center"/>
    </xf>
    <xf numFmtId="0" fontId="19" fillId="10" borderId="2" xfId="0" applyFont="1" applyFill="1" applyBorder="1">
      <alignment vertical="center"/>
    </xf>
    <xf numFmtId="14" fontId="19" fillId="4" borderId="2" xfId="0" applyNumberFormat="1" applyFont="1" applyFill="1" applyBorder="1" applyProtection="1">
      <alignment vertical="center"/>
      <protection locked="0"/>
    </xf>
    <xf numFmtId="0" fontId="17" fillId="0" borderId="2" xfId="0" applyFont="1" applyBorder="1" applyProtection="1">
      <alignment vertical="center"/>
      <protection locked="0"/>
    </xf>
    <xf numFmtId="0" fontId="4" fillId="9" borderId="60" xfId="0" applyFont="1" applyFill="1" applyBorder="1" applyAlignment="1">
      <alignment horizontal="left" vertical="center"/>
    </xf>
    <xf numFmtId="0" fontId="4" fillId="9" borderId="20" xfId="0" applyFont="1" applyFill="1" applyBorder="1" applyAlignment="1">
      <alignment horizontal="left" vertical="center"/>
    </xf>
    <xf numFmtId="0" fontId="4" fillId="2" borderId="18" xfId="0" applyFont="1" applyFill="1" applyBorder="1" applyAlignment="1">
      <alignment horizontal="right" vertical="center"/>
    </xf>
    <xf numFmtId="0" fontId="4" fillId="2" borderId="64" xfId="1" applyFont="1" applyFill="1" applyBorder="1" applyAlignment="1" applyProtection="1">
      <alignment horizontal="left" vertical="center"/>
    </xf>
    <xf numFmtId="0" fontId="4" fillId="2" borderId="19" xfId="0" applyFont="1" applyFill="1" applyBorder="1" applyAlignment="1">
      <alignment horizontal="right" vertical="center"/>
    </xf>
    <xf numFmtId="14" fontId="4" fillId="2" borderId="3" xfId="0" applyNumberFormat="1" applyFont="1" applyFill="1" applyBorder="1" applyAlignment="1">
      <alignment horizontal="left" vertical="center"/>
    </xf>
    <xf numFmtId="0" fontId="4" fillId="2" borderId="3" xfId="0" applyFont="1" applyFill="1" applyBorder="1" applyAlignment="1">
      <alignment horizontal="left" vertical="center"/>
    </xf>
    <xf numFmtId="0" fontId="4" fillId="2" borderId="20" xfId="0" applyFont="1" applyFill="1" applyBorder="1" applyAlignment="1">
      <alignment horizontal="right" vertical="center"/>
    </xf>
    <xf numFmtId="0" fontId="4" fillId="2" borderId="63" xfId="0" applyFont="1" applyFill="1" applyBorder="1" applyAlignment="1">
      <alignment horizontal="left" vertical="center"/>
    </xf>
    <xf numFmtId="0" fontId="4" fillId="5" borderId="6" xfId="0" applyFont="1" applyFill="1" applyBorder="1" applyAlignment="1">
      <alignment horizontal="left" vertical="center" indent="1"/>
    </xf>
    <xf numFmtId="0" fontId="4" fillId="5" borderId="6" xfId="3" applyFont="1" applyFill="1" applyBorder="1" applyAlignment="1">
      <alignment horizontal="left" vertical="center" indent="1"/>
    </xf>
    <xf numFmtId="0" fontId="4" fillId="5" borderId="23" xfId="3" applyFont="1" applyFill="1" applyBorder="1" applyAlignment="1">
      <alignment horizontal="left" vertical="center" indent="1"/>
    </xf>
    <xf numFmtId="0" fontId="4" fillId="5" borderId="33" xfId="3" applyFont="1" applyFill="1" applyBorder="1" applyAlignment="1">
      <alignment horizontal="left" vertical="center" indent="1"/>
    </xf>
    <xf numFmtId="0" fontId="4" fillId="5" borderId="14" xfId="3" applyFont="1" applyFill="1" applyBorder="1" applyAlignment="1">
      <alignment horizontal="left" vertical="center" indent="1"/>
    </xf>
    <xf numFmtId="49" fontId="4" fillId="4" borderId="14" xfId="0" applyNumberFormat="1" applyFont="1" applyFill="1" applyBorder="1" applyAlignment="1" applyProtection="1">
      <alignment horizontal="left" vertical="center" indent="1" shrinkToFit="1"/>
      <protection locked="0"/>
    </xf>
    <xf numFmtId="0" fontId="4" fillId="2" borderId="4" xfId="0" applyFont="1" applyFill="1" applyBorder="1" applyAlignment="1">
      <alignment vertical="center" shrinkToFit="1"/>
    </xf>
    <xf numFmtId="0" fontId="4" fillId="2" borderId="4" xfId="0" applyFont="1" applyFill="1" applyBorder="1" applyAlignment="1">
      <alignment horizontal="center" vertical="center"/>
    </xf>
    <xf numFmtId="0" fontId="8" fillId="11" borderId="2" xfId="0" applyFont="1" applyFill="1" applyBorder="1" applyAlignment="1">
      <alignment horizontal="left" vertical="center"/>
    </xf>
    <xf numFmtId="14" fontId="4" fillId="2" borderId="4" xfId="0" applyNumberFormat="1" applyFont="1" applyFill="1" applyBorder="1">
      <alignment vertical="center"/>
    </xf>
    <xf numFmtId="0" fontId="8" fillId="11" borderId="57" xfId="0" applyFont="1" applyFill="1" applyBorder="1" applyAlignment="1">
      <alignment horizontal="left" vertical="center"/>
    </xf>
    <xf numFmtId="0" fontId="8" fillId="11" borderId="10" xfId="0" applyFont="1" applyFill="1" applyBorder="1" applyAlignment="1">
      <alignment horizontal="left" vertical="center"/>
    </xf>
    <xf numFmtId="0" fontId="8" fillId="11" borderId="20" xfId="0" applyFont="1" applyFill="1" applyBorder="1" applyAlignment="1">
      <alignment horizontal="left" vertical="center"/>
    </xf>
    <xf numFmtId="0" fontId="8" fillId="11" borderId="58" xfId="0" applyFont="1" applyFill="1" applyBorder="1" applyAlignment="1">
      <alignment horizontal="left" vertical="center"/>
    </xf>
    <xf numFmtId="0" fontId="4" fillId="11" borderId="17" xfId="0" applyFont="1" applyFill="1" applyBorder="1" applyAlignment="1">
      <alignment horizontal="left" vertical="center"/>
    </xf>
    <xf numFmtId="0" fontId="8" fillId="11" borderId="7" xfId="0" applyFont="1" applyFill="1" applyBorder="1" applyAlignment="1">
      <alignment horizontal="left" vertical="center"/>
    </xf>
    <xf numFmtId="0" fontId="4" fillId="11" borderId="62" xfId="0" applyFont="1" applyFill="1" applyBorder="1" applyAlignment="1">
      <alignment horizontal="left" vertical="center"/>
    </xf>
    <xf numFmtId="0" fontId="4" fillId="4" borderId="0" xfId="1" applyFont="1" applyFill="1" applyBorder="1" applyAlignment="1" applyProtection="1">
      <alignment vertical="top"/>
    </xf>
    <xf numFmtId="0" fontId="4" fillId="4" borderId="0" xfId="0" applyFont="1" applyFill="1" applyAlignment="1">
      <alignment vertical="top"/>
    </xf>
    <xf numFmtId="0" fontId="20" fillId="4" borderId="0" xfId="1" applyFont="1" applyFill="1" applyBorder="1" applyAlignment="1" applyProtection="1">
      <alignment vertical="top"/>
    </xf>
    <xf numFmtId="0" fontId="20" fillId="4" borderId="0" xfId="0" applyFont="1" applyFill="1" applyAlignment="1">
      <alignment vertical="top"/>
    </xf>
    <xf numFmtId="176" fontId="4" fillId="2" borderId="0" xfId="0" applyNumberFormat="1" applyFont="1" applyFill="1" applyAlignment="1">
      <alignment horizontal="center" vertical="center" shrinkToFit="1"/>
    </xf>
    <xf numFmtId="176" fontId="4" fillId="2" borderId="1" xfId="0" applyNumberFormat="1" applyFont="1" applyFill="1" applyBorder="1" applyAlignment="1">
      <alignment horizontal="center" vertical="center" shrinkToFit="1"/>
    </xf>
    <xf numFmtId="176" fontId="15" fillId="3" borderId="2" xfId="1" applyNumberFormat="1" applyFont="1" applyFill="1" applyBorder="1" applyAlignment="1" applyProtection="1">
      <alignment horizontal="center" vertical="center" shrinkToFit="1"/>
    </xf>
    <xf numFmtId="176" fontId="4" fillId="2" borderId="2" xfId="1" applyNumberFormat="1" applyFont="1" applyFill="1" applyBorder="1" applyAlignment="1" applyProtection="1">
      <alignment horizontal="center" vertical="center" shrinkToFit="1"/>
    </xf>
    <xf numFmtId="0" fontId="9" fillId="4" borderId="0" xfId="0" applyFont="1" applyFill="1">
      <alignment vertical="center"/>
    </xf>
    <xf numFmtId="0" fontId="5" fillId="0" borderId="62" xfId="0" applyFont="1" applyBorder="1" applyAlignment="1" applyProtection="1">
      <alignment horizontal="left" vertical="center" indent="1"/>
      <protection locked="0"/>
    </xf>
    <xf numFmtId="0" fontId="5" fillId="5" borderId="17" xfId="3" applyFont="1" applyFill="1" applyBorder="1" applyAlignment="1">
      <alignment horizontal="center" vertical="center"/>
    </xf>
    <xf numFmtId="0" fontId="4" fillId="5" borderId="62" xfId="0" applyFont="1" applyFill="1" applyBorder="1" applyAlignment="1">
      <alignment horizontal="center" vertical="center"/>
    </xf>
    <xf numFmtId="0" fontId="4" fillId="5" borderId="68" xfId="0" applyFont="1" applyFill="1" applyBorder="1" applyAlignment="1">
      <alignment horizontal="left" vertical="center" indent="1"/>
    </xf>
    <xf numFmtId="0" fontId="0" fillId="5" borderId="2" xfId="0" applyFill="1" applyBorder="1">
      <alignment vertical="center"/>
    </xf>
    <xf numFmtId="176" fontId="0" fillId="5" borderId="2" xfId="0" applyNumberFormat="1" applyFill="1" applyBorder="1">
      <alignment vertical="center"/>
    </xf>
    <xf numFmtId="14" fontId="0" fillId="5" borderId="2" xfId="0" applyNumberFormat="1" applyFill="1" applyBorder="1">
      <alignment vertical="center"/>
    </xf>
    <xf numFmtId="0" fontId="8" fillId="0" borderId="0" xfId="0" applyFont="1">
      <alignment vertical="center"/>
    </xf>
    <xf numFmtId="0" fontId="12" fillId="6" borderId="2" xfId="0" applyFont="1" applyFill="1" applyBorder="1" applyAlignment="1">
      <alignment horizontal="left" vertical="center" shrinkToFit="1"/>
    </xf>
    <xf numFmtId="0" fontId="12" fillId="6" borderId="2"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178" fontId="12" fillId="10" borderId="2" xfId="0" applyNumberFormat="1" applyFont="1" applyFill="1" applyBorder="1" applyAlignment="1">
      <alignment horizontal="center" vertical="center" shrinkToFit="1"/>
    </xf>
    <xf numFmtId="0" fontId="4" fillId="0" borderId="2" xfId="0" applyFont="1" applyBorder="1" applyAlignment="1">
      <alignment vertical="center" shrinkToFit="1"/>
    </xf>
    <xf numFmtId="0" fontId="4" fillId="7" borderId="2" xfId="0" applyFont="1" applyFill="1" applyBorder="1" applyAlignment="1">
      <alignment vertical="center" shrinkToFit="1"/>
    </xf>
    <xf numFmtId="0" fontId="12" fillId="7"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0" fillId="12" borderId="2" xfId="0" applyFill="1" applyBorder="1">
      <alignment vertical="center"/>
    </xf>
    <xf numFmtId="0" fontId="3" fillId="0" borderId="49" xfId="1" applyFill="1" applyBorder="1" applyAlignment="1" applyProtection="1">
      <alignment horizontal="left" vertical="center" indent="1"/>
      <protection locked="0"/>
    </xf>
    <xf numFmtId="0" fontId="3" fillId="4" borderId="61" xfId="1" applyFill="1" applyBorder="1" applyAlignment="1" applyProtection="1">
      <alignment horizontal="left" vertical="center" indent="1" shrinkToFit="1"/>
      <protection locked="0"/>
    </xf>
    <xf numFmtId="0" fontId="7" fillId="2" borderId="0" xfId="0" applyFont="1" applyFill="1" applyAlignment="1">
      <alignment horizontal="center" vertical="center" shrinkToFit="1"/>
    </xf>
    <xf numFmtId="0" fontId="8" fillId="2" borderId="0" xfId="0" applyFont="1" applyFill="1" applyAlignment="1">
      <alignment horizontal="center" vertical="center" shrinkToFit="1"/>
    </xf>
    <xf numFmtId="176" fontId="4" fillId="2" borderId="0" xfId="0" applyNumberFormat="1" applyFont="1" applyFill="1" applyAlignment="1">
      <alignment horizontal="left" vertical="center" shrinkToFit="1"/>
    </xf>
    <xf numFmtId="176" fontId="11" fillId="2" borderId="0" xfId="0" applyNumberFormat="1" applyFont="1" applyFill="1" applyAlignment="1">
      <alignment horizontal="left" vertical="center" shrinkToFit="1"/>
    </xf>
    <xf numFmtId="176" fontId="4" fillId="9" borderId="2" xfId="0" applyNumberFormat="1" applyFont="1" applyFill="1" applyBorder="1" applyAlignment="1">
      <alignment vertical="center" shrinkToFit="1"/>
    </xf>
    <xf numFmtId="0" fontId="12" fillId="2" borderId="0" xfId="0" applyFont="1" applyFill="1" applyAlignment="1">
      <alignment vertical="center" shrinkToFit="1"/>
    </xf>
    <xf numFmtId="0" fontId="13" fillId="2" borderId="0" xfId="1" applyFont="1" applyFill="1" applyBorder="1" applyAlignment="1" applyProtection="1">
      <alignment horizontal="left" vertical="center" shrinkToFit="1"/>
    </xf>
    <xf numFmtId="0" fontId="4" fillId="2" borderId="0" xfId="3" applyFont="1" applyFill="1" applyAlignment="1">
      <alignment horizontal="left" vertical="center" shrinkToFit="1"/>
    </xf>
    <xf numFmtId="0" fontId="8" fillId="11" borderId="2" xfId="0" applyFont="1" applyFill="1" applyBorder="1" applyAlignment="1">
      <alignment vertical="center" shrinkToFit="1"/>
    </xf>
    <xf numFmtId="0" fontId="4" fillId="9" borderId="2" xfId="0" applyFont="1" applyFill="1" applyBorder="1" applyAlignment="1">
      <alignment vertical="center" shrinkToFit="1"/>
    </xf>
    <xf numFmtId="0" fontId="4" fillId="9" borderId="2" xfId="0" applyFont="1" applyFill="1" applyBorder="1" applyAlignment="1">
      <alignment horizontal="left" vertical="center" shrinkToFit="1"/>
    </xf>
    <xf numFmtId="0" fontId="4" fillId="9" borderId="65" xfId="0" applyFont="1" applyFill="1" applyBorder="1" applyAlignment="1">
      <alignment horizontal="left" vertical="center" shrinkToFit="1"/>
    </xf>
    <xf numFmtId="0" fontId="4" fillId="9" borderId="60" xfId="0" applyFont="1" applyFill="1" applyBorder="1" applyAlignment="1">
      <alignment horizontal="left" vertical="center" shrinkToFit="1"/>
    </xf>
    <xf numFmtId="0" fontId="12" fillId="2" borderId="0" xfId="0" applyFont="1" applyFill="1" applyAlignment="1">
      <alignment vertical="center" wrapText="1"/>
    </xf>
    <xf numFmtId="14" fontId="4" fillId="9" borderId="2" xfId="0" applyNumberFormat="1" applyFont="1" applyFill="1" applyBorder="1" applyAlignment="1">
      <alignment horizontal="left" vertical="center" shrinkToFit="1"/>
    </xf>
    <xf numFmtId="0" fontId="12" fillId="2" borderId="2" xfId="0" applyFont="1" applyFill="1" applyBorder="1" applyAlignment="1">
      <alignment vertical="center" shrinkToFit="1"/>
    </xf>
    <xf numFmtId="0" fontId="12" fillId="9" borderId="2" xfId="0" applyFont="1" applyFill="1" applyBorder="1" applyAlignment="1">
      <alignment vertical="center" shrinkToFit="1"/>
    </xf>
    <xf numFmtId="0" fontId="4" fillId="7" borderId="19" xfId="3" applyFont="1" applyFill="1" applyBorder="1" applyAlignment="1">
      <alignment horizontal="left" vertical="center" shrinkToFit="1"/>
    </xf>
    <xf numFmtId="0" fontId="4" fillId="9" borderId="59" xfId="3" applyFont="1" applyFill="1" applyBorder="1" applyAlignment="1">
      <alignment horizontal="left" vertical="center" shrinkToFit="1"/>
    </xf>
    <xf numFmtId="0" fontId="4" fillId="7" borderId="18" xfId="0" applyFont="1" applyFill="1" applyBorder="1" applyAlignment="1">
      <alignment horizontal="left" vertical="center"/>
    </xf>
    <xf numFmtId="0" fontId="4" fillId="7" borderId="20" xfId="0" applyFont="1" applyFill="1" applyBorder="1" applyAlignment="1">
      <alignment horizontal="left" vertical="center" shrinkToFit="1"/>
    </xf>
    <xf numFmtId="0" fontId="4" fillId="7" borderId="18" xfId="0" applyFont="1" applyFill="1" applyBorder="1" applyAlignment="1">
      <alignment horizontal="left" vertical="center" shrinkToFit="1"/>
    </xf>
    <xf numFmtId="0" fontId="4" fillId="2" borderId="38" xfId="0" applyFont="1" applyFill="1" applyBorder="1" applyAlignment="1">
      <alignment vertical="center" shrinkToFit="1"/>
    </xf>
    <xf numFmtId="0" fontId="4" fillId="6" borderId="2" xfId="0" applyFont="1" applyFill="1" applyBorder="1" applyAlignment="1">
      <alignment vertical="center" shrinkToFit="1"/>
    </xf>
    <xf numFmtId="0" fontId="4" fillId="2" borderId="39" xfId="0" applyFont="1" applyFill="1" applyBorder="1" applyAlignment="1">
      <alignment vertical="center" shrinkToFit="1"/>
    </xf>
    <xf numFmtId="0" fontId="4" fillId="2" borderId="29" xfId="0" applyFont="1" applyFill="1" applyBorder="1">
      <alignment vertical="center"/>
    </xf>
    <xf numFmtId="0" fontId="4" fillId="2" borderId="70" xfId="0" applyFont="1" applyFill="1" applyBorder="1">
      <alignment vertical="center"/>
    </xf>
    <xf numFmtId="0" fontId="4" fillId="2" borderId="59" xfId="0" applyFont="1" applyFill="1" applyBorder="1">
      <alignment vertical="center"/>
    </xf>
    <xf numFmtId="0" fontId="4" fillId="2" borderId="60" xfId="0" applyFont="1" applyFill="1" applyBorder="1">
      <alignment vertical="center"/>
    </xf>
    <xf numFmtId="0" fontId="0" fillId="0" borderId="2" xfId="0" applyBorder="1">
      <alignment vertical="center"/>
    </xf>
    <xf numFmtId="176" fontId="0" fillId="0" borderId="2" xfId="0" applyNumberFormat="1" applyBorder="1">
      <alignment vertical="center"/>
    </xf>
    <xf numFmtId="14" fontId="0" fillId="0" borderId="2" xfId="0" applyNumberFormat="1" applyBorder="1">
      <alignment vertical="center"/>
    </xf>
    <xf numFmtId="0" fontId="5" fillId="5" borderId="67" xfId="0" applyFont="1" applyFill="1" applyBorder="1" applyAlignment="1">
      <alignment horizontal="left" vertical="center" indent="1"/>
    </xf>
    <xf numFmtId="0" fontId="4" fillId="5" borderId="62" xfId="0" applyFont="1" applyFill="1" applyBorder="1" applyAlignment="1">
      <alignment horizontal="left" vertical="center" indent="1"/>
    </xf>
    <xf numFmtId="0" fontId="4" fillId="13" borderId="2" xfId="0" applyFont="1" applyFill="1" applyBorder="1" applyAlignment="1">
      <alignment vertical="center" shrinkToFit="1"/>
    </xf>
    <xf numFmtId="0" fontId="4" fillId="9" borderId="3" xfId="0" applyFont="1" applyFill="1" applyBorder="1">
      <alignment vertical="center"/>
    </xf>
    <xf numFmtId="0" fontId="28" fillId="4" borderId="0" xfId="1" applyFont="1" applyFill="1" applyAlignment="1" applyProtection="1">
      <alignment horizontal="left" vertical="center"/>
    </xf>
    <xf numFmtId="0" fontId="28" fillId="4" borderId="0" xfId="0" applyFont="1" applyFill="1">
      <alignment vertical="center"/>
    </xf>
    <xf numFmtId="176" fontId="4" fillId="5" borderId="30" xfId="0" applyNumberFormat="1" applyFont="1" applyFill="1" applyBorder="1" applyAlignment="1">
      <alignment horizontal="left" vertical="center" shrinkToFit="1"/>
    </xf>
    <xf numFmtId="14" fontId="4" fillId="9" borderId="2" xfId="0" applyNumberFormat="1" applyFont="1" applyFill="1" applyBorder="1">
      <alignment vertical="center"/>
    </xf>
    <xf numFmtId="0" fontId="29" fillId="4" borderId="0" xfId="1" applyFont="1" applyFill="1" applyAlignment="1" applyProtection="1">
      <alignment horizontal="left" vertical="center"/>
    </xf>
    <xf numFmtId="0" fontId="0" fillId="9" borderId="2" xfId="0" applyFill="1" applyBorder="1">
      <alignment vertical="center"/>
    </xf>
    <xf numFmtId="0" fontId="0" fillId="13" borderId="2" xfId="0" applyFill="1" applyBorder="1">
      <alignment vertical="center"/>
    </xf>
    <xf numFmtId="0" fontId="0" fillId="14" borderId="2" xfId="0" applyFill="1" applyBorder="1">
      <alignment vertical="center"/>
    </xf>
    <xf numFmtId="0" fontId="24" fillId="14" borderId="2" xfId="4" applyFont="1" applyFill="1" applyBorder="1">
      <alignment vertical="center"/>
    </xf>
    <xf numFmtId="0" fontId="24" fillId="5" borderId="2" xfId="4" applyFont="1" applyFill="1" applyBorder="1">
      <alignment vertical="center"/>
    </xf>
    <xf numFmtId="0" fontId="25" fillId="14" borderId="2" xfId="0" applyFont="1" applyFill="1" applyBorder="1">
      <alignment vertical="center"/>
    </xf>
    <xf numFmtId="0" fontId="9" fillId="4" borderId="0" xfId="0" applyFont="1" applyFill="1" applyAlignment="1"/>
    <xf numFmtId="0" fontId="30" fillId="0" borderId="0" xfId="1" applyFont="1" applyAlignment="1" applyProtection="1">
      <alignment vertical="center"/>
    </xf>
    <xf numFmtId="0" fontId="32" fillId="0" borderId="0" xfId="0" applyFont="1">
      <alignment vertical="center"/>
    </xf>
    <xf numFmtId="0" fontId="34" fillId="4" borderId="0" xfId="0" applyFont="1" applyFill="1">
      <alignment vertical="center"/>
    </xf>
    <xf numFmtId="0" fontId="35" fillId="0" borderId="0" xfId="0" applyFont="1">
      <alignment vertical="center"/>
    </xf>
    <xf numFmtId="0" fontId="36" fillId="0" borderId="0" xfId="0" applyFont="1">
      <alignment vertical="center"/>
    </xf>
    <xf numFmtId="0" fontId="12" fillId="0" borderId="0" xfId="0" applyFont="1" applyAlignment="1"/>
    <xf numFmtId="0" fontId="8" fillId="0" borderId="0" xfId="0" applyFont="1" applyAlignment="1"/>
    <xf numFmtId="0" fontId="30" fillId="0" borderId="0" xfId="5" applyFont="1" applyFill="1" applyAlignment="1" applyProtection="1">
      <alignment vertical="center"/>
    </xf>
    <xf numFmtId="0" fontId="12" fillId="0" borderId="0" xfId="0" applyFont="1">
      <alignment vertical="center"/>
    </xf>
    <xf numFmtId="0" fontId="8" fillId="4" borderId="0" xfId="0" applyFont="1" applyFill="1" applyAlignment="1"/>
    <xf numFmtId="0" fontId="24" fillId="15" borderId="2" xfId="4" applyFont="1" applyFill="1" applyBorder="1">
      <alignment vertical="center"/>
    </xf>
    <xf numFmtId="0" fontId="25" fillId="15" borderId="2" xfId="0" applyFont="1" applyFill="1" applyBorder="1">
      <alignment vertical="center"/>
    </xf>
    <xf numFmtId="0" fontId="38" fillId="16" borderId="2" xfId="0" applyFont="1" applyFill="1" applyBorder="1">
      <alignment vertical="center"/>
    </xf>
    <xf numFmtId="176" fontId="0" fillId="0" borderId="0" xfId="0" applyNumberFormat="1">
      <alignment vertical="center"/>
    </xf>
    <xf numFmtId="14" fontId="0" fillId="0" borderId="0" xfId="0" applyNumberFormat="1">
      <alignment vertical="center"/>
    </xf>
    <xf numFmtId="0" fontId="39" fillId="0" borderId="0" xfId="0" applyFont="1">
      <alignment vertical="center"/>
    </xf>
    <xf numFmtId="0" fontId="3" fillId="4" borderId="0" xfId="1" applyFill="1" applyAlignment="1" applyProtection="1">
      <alignment vertical="center"/>
    </xf>
    <xf numFmtId="0" fontId="4" fillId="8" borderId="29" xfId="0" applyFont="1" applyFill="1" applyBorder="1">
      <alignment vertical="center"/>
    </xf>
    <xf numFmtId="0" fontId="0" fillId="6" borderId="29" xfId="0" applyFill="1" applyBorder="1">
      <alignment vertical="center"/>
    </xf>
    <xf numFmtId="0" fontId="0" fillId="6" borderId="2" xfId="0" applyFill="1" applyBorder="1">
      <alignment vertical="center"/>
    </xf>
    <xf numFmtId="0" fontId="4" fillId="5" borderId="24" xfId="3" applyFont="1" applyFill="1" applyBorder="1" applyAlignment="1">
      <alignment horizontal="left" vertical="center" indent="1" shrinkToFit="1"/>
    </xf>
    <xf numFmtId="0" fontId="4" fillId="5" borderId="34" xfId="3" applyFont="1" applyFill="1" applyBorder="1" applyAlignment="1">
      <alignment horizontal="left" vertical="center" indent="1" shrinkToFit="1"/>
    </xf>
    <xf numFmtId="0" fontId="4" fillId="17" borderId="0" xfId="0" applyFont="1" applyFill="1">
      <alignment vertical="center"/>
    </xf>
    <xf numFmtId="0" fontId="0" fillId="17" borderId="25" xfId="0" applyFill="1" applyBorder="1">
      <alignment vertical="center"/>
    </xf>
    <xf numFmtId="0" fontId="0" fillId="17" borderId="0" xfId="0" applyFill="1">
      <alignment vertical="center"/>
    </xf>
    <xf numFmtId="0" fontId="4" fillId="6" borderId="1" xfId="0" applyFont="1" applyFill="1" applyBorder="1" applyAlignment="1">
      <alignment vertical="center" shrinkToFit="1"/>
    </xf>
    <xf numFmtId="0" fontId="0" fillId="6" borderId="3" xfId="0" applyFill="1" applyBorder="1" applyAlignment="1">
      <alignment vertical="center" shrinkToFit="1"/>
    </xf>
    <xf numFmtId="176" fontId="4" fillId="6" borderId="1" xfId="0" applyNumberFormat="1" applyFont="1" applyFill="1" applyBorder="1" applyAlignment="1">
      <alignment horizontal="left" vertical="center" shrinkToFit="1"/>
    </xf>
    <xf numFmtId="0" fontId="4" fillId="5" borderId="6" xfId="0" applyFont="1" applyFill="1" applyBorder="1" applyAlignment="1">
      <alignment horizontal="left" vertical="center" indent="1"/>
    </xf>
    <xf numFmtId="0" fontId="4" fillId="5" borderId="6" xfId="3" applyFont="1" applyFill="1" applyBorder="1" applyAlignment="1">
      <alignment horizontal="left" vertical="center" indent="1"/>
    </xf>
    <xf numFmtId="0" fontId="4" fillId="4" borderId="37" xfId="0" applyFont="1" applyFill="1" applyBorder="1" applyAlignment="1">
      <alignment horizontal="left" vertical="center"/>
    </xf>
    <xf numFmtId="0" fontId="0" fillId="0" borderId="37" xfId="0" applyBorder="1">
      <alignment vertical="center"/>
    </xf>
    <xf numFmtId="0" fontId="12" fillId="5" borderId="39" xfId="3" applyFont="1" applyFill="1" applyBorder="1" applyAlignment="1">
      <alignment horizontal="left" vertical="top" wrapText="1"/>
    </xf>
    <xf numFmtId="0" fontId="0" fillId="0" borderId="39" xfId="0" applyBorder="1" applyAlignment="1">
      <alignment horizontal="left" vertical="top" wrapText="1"/>
    </xf>
    <xf numFmtId="0" fontId="0" fillId="0" borderId="77" xfId="0" applyBorder="1" applyAlignment="1">
      <alignment horizontal="left" vertical="top" wrapText="1"/>
    </xf>
    <xf numFmtId="0" fontId="16" fillId="4" borderId="0" xfId="0" applyFont="1" applyFill="1" applyAlignment="1">
      <alignment horizontal="center" vertical="center"/>
    </xf>
    <xf numFmtId="0" fontId="9" fillId="4" borderId="0" xfId="0" applyFont="1" applyFill="1" applyAlignment="1">
      <alignment horizontal="center" vertical="center"/>
    </xf>
    <xf numFmtId="0" fontId="4" fillId="5" borderId="7" xfId="3" applyFont="1" applyFill="1" applyBorder="1" applyAlignment="1">
      <alignment horizontal="left" vertical="center" indent="1"/>
    </xf>
    <xf numFmtId="0" fontId="4" fillId="5" borderId="23" xfId="3" applyFont="1" applyFill="1" applyBorder="1" applyAlignment="1">
      <alignment horizontal="left" vertical="center" indent="1"/>
    </xf>
    <xf numFmtId="0" fontId="4" fillId="5" borderId="33" xfId="3" applyFont="1" applyFill="1" applyBorder="1" applyAlignment="1">
      <alignment horizontal="left" vertical="center" indent="1"/>
    </xf>
    <xf numFmtId="0" fontId="4" fillId="5" borderId="50" xfId="3" applyFont="1" applyFill="1" applyBorder="1" applyAlignment="1">
      <alignment horizontal="left" vertical="center" wrapText="1" indent="1"/>
    </xf>
    <xf numFmtId="0" fontId="0" fillId="0" borderId="69" xfId="0" applyBorder="1" applyAlignment="1">
      <alignment horizontal="left" vertical="center" wrapText="1" indent="1"/>
    </xf>
    <xf numFmtId="0" fontId="8" fillId="5" borderId="67" xfId="0" applyFont="1" applyFill="1" applyBorder="1" applyAlignment="1">
      <alignment horizontal="left" vertical="center" indent="1"/>
    </xf>
    <xf numFmtId="0" fontId="0" fillId="5" borderId="62" xfId="0" applyFill="1" applyBorder="1" applyAlignment="1">
      <alignment horizontal="left" vertical="center" indent="1"/>
    </xf>
    <xf numFmtId="0" fontId="4" fillId="4" borderId="0" xfId="0" applyFont="1" applyFill="1" applyAlignment="1">
      <alignment vertical="center" shrinkToFit="1"/>
    </xf>
    <xf numFmtId="0" fontId="21" fillId="9" borderId="72" xfId="0" applyFont="1" applyFill="1" applyBorder="1" applyAlignment="1">
      <alignment horizontal="left" vertical="center" wrapText="1"/>
    </xf>
    <xf numFmtId="0" fontId="22" fillId="9" borderId="71" xfId="0" applyFont="1" applyFill="1" applyBorder="1" applyAlignment="1">
      <alignment vertical="center" wrapText="1"/>
    </xf>
    <xf numFmtId="0" fontId="22" fillId="9" borderId="73" xfId="0" applyFont="1" applyFill="1" applyBorder="1" applyAlignment="1">
      <alignment vertical="center" wrapText="1"/>
    </xf>
    <xf numFmtId="0" fontId="31" fillId="0" borderId="74" xfId="0" applyFont="1" applyBorder="1">
      <alignment vertical="center"/>
    </xf>
    <xf numFmtId="0" fontId="31" fillId="0" borderId="75" xfId="0" applyFont="1" applyBorder="1">
      <alignment vertical="center"/>
    </xf>
    <xf numFmtId="0" fontId="31" fillId="0" borderId="76" xfId="0" applyFont="1" applyBorder="1">
      <alignment vertical="center"/>
    </xf>
    <xf numFmtId="0" fontId="4" fillId="2" borderId="1" xfId="0"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4" fillId="5" borderId="12" xfId="3" applyFont="1" applyFill="1" applyBorder="1" applyAlignment="1">
      <alignment horizontal="left" vertical="center" indent="1"/>
    </xf>
    <xf numFmtId="0" fontId="21" fillId="9" borderId="78" xfId="0" applyFont="1" applyFill="1" applyBorder="1" applyAlignment="1">
      <alignment horizontal="left" vertical="center" wrapText="1"/>
    </xf>
    <xf numFmtId="0" fontId="21" fillId="9" borderId="79" xfId="0" applyFont="1" applyFill="1" applyBorder="1" applyAlignment="1">
      <alignment horizontal="left" vertical="center" wrapText="1"/>
    </xf>
    <xf numFmtId="0" fontId="21" fillId="9" borderId="80" xfId="0" applyFont="1" applyFill="1" applyBorder="1" applyAlignment="1">
      <alignment horizontal="left" vertical="center" wrapText="1"/>
    </xf>
    <xf numFmtId="0" fontId="12" fillId="2" borderId="1" xfId="0" applyFont="1" applyFill="1"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4" fillId="5" borderId="2" xfId="0" applyFont="1" applyFill="1" applyBorder="1" applyAlignment="1">
      <alignment horizontal="center" vertical="center"/>
    </xf>
    <xf numFmtId="0" fontId="30" fillId="4" borderId="0" xfId="1" applyFont="1" applyFill="1" applyAlignment="1" applyProtection="1">
      <alignment vertical="center"/>
    </xf>
  </cellXfs>
  <cellStyles count="6">
    <cellStyle name="ハイパーリンク" xfId="1" builtinId="8"/>
    <cellStyle name="ハイパーリンク 2" xfId="2" xr:uid="{00000000-0005-0000-0000-000001000000}"/>
    <cellStyle name="ハイパーリンク 3" xfId="5" xr:uid="{02368403-B046-4B12-8ED1-BE97695DF6DB}"/>
    <cellStyle name="標準" xfId="0" builtinId="0"/>
    <cellStyle name="標準 2" xfId="3" xr:uid="{00000000-0005-0000-0000-000003000000}"/>
    <cellStyle name="標準_40_取込ファイルﾚｲｱｳﾄ_元" xfId="4" xr:uid="{5F7A173D-D8CD-4554-A250-A97BE1725B80}"/>
  </cellStyles>
  <dxfs count="18">
    <dxf>
      <fill>
        <patternFill>
          <bgColor rgb="FFFFFF99"/>
        </patternFill>
      </fill>
    </dxf>
    <dxf>
      <fill>
        <patternFill>
          <bgColor theme="9" tint="0.79998168889431442"/>
        </patternFill>
      </fill>
    </dxf>
    <dxf>
      <fill>
        <patternFill>
          <bgColor rgb="FFFFFF99"/>
        </patternFill>
      </fill>
    </dxf>
    <dxf>
      <fill>
        <patternFill>
          <bgColor rgb="FFFFFF00"/>
        </patternFill>
      </fill>
    </dxf>
    <dxf>
      <fill>
        <patternFill>
          <bgColor rgb="FFFFFFCC"/>
        </patternFill>
      </fill>
    </dxf>
    <dxf>
      <fill>
        <patternFill>
          <bgColor rgb="FFFFFF99"/>
        </patternFill>
      </fill>
    </dxf>
    <dxf>
      <fill>
        <patternFill>
          <bgColor rgb="FFFFFFCC"/>
        </patternFill>
      </fill>
    </dxf>
    <dxf>
      <fill>
        <patternFill>
          <bgColor theme="1" tint="0.34998626667073579"/>
        </patternFill>
      </fill>
    </dxf>
    <dxf>
      <fill>
        <patternFill>
          <bgColor theme="1" tint="0.24994659260841701"/>
        </patternFill>
      </fill>
    </dxf>
    <dxf>
      <fill>
        <patternFill>
          <bgColor rgb="FFFFFFCC"/>
        </patternFill>
      </fill>
    </dxf>
    <dxf>
      <fill>
        <patternFill>
          <bgColor theme="7" tint="0.79998168889431442"/>
        </patternFill>
      </fill>
    </dxf>
    <dxf>
      <fill>
        <patternFill>
          <bgColor theme="1" tint="0.24994659260841701"/>
        </patternFill>
      </fill>
    </dxf>
    <dxf>
      <fill>
        <patternFill>
          <bgColor rgb="FFFFFFCC"/>
        </patternFill>
      </fill>
    </dxf>
    <dxf>
      <fill>
        <patternFill>
          <bgColor rgb="FFFFFF99"/>
        </patternFill>
      </fill>
    </dxf>
    <dxf>
      <fill>
        <patternFill>
          <bgColor rgb="FFFFFFCC"/>
        </patternFill>
      </fill>
    </dxf>
    <dxf>
      <fill>
        <patternFill>
          <bgColor theme="7" tint="0.79998168889431442"/>
        </patternFill>
      </fill>
    </dxf>
    <dxf>
      <fill>
        <patternFill>
          <bgColor theme="7" tint="0.79998168889431442"/>
        </patternFill>
      </fill>
    </dxf>
    <dxf>
      <fill>
        <patternFill>
          <bgColor rgb="FFFFFFCC"/>
        </patternFill>
      </fill>
    </dxf>
  </dxfs>
  <tableStyles count="0" defaultTableStyle="TableStyleMedium9" defaultPivotStyle="PivotStyleLight16"/>
  <colors>
    <mruColors>
      <color rgb="FFCCC0DA"/>
      <color rgb="FFFFFF99"/>
      <color rgb="FFFFFFCC"/>
      <color rgb="FFFDE9D9"/>
      <color rgb="FFE4D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7</xdr:col>
      <xdr:colOff>130112</xdr:colOff>
      <xdr:row>15</xdr:row>
      <xdr:rowOff>105235</xdr:rowOff>
    </xdr:from>
    <xdr:to>
      <xdr:col>7</xdr:col>
      <xdr:colOff>8509467</xdr:colOff>
      <xdr:row>86</xdr:row>
      <xdr:rowOff>56030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534524" y="5147882"/>
          <a:ext cx="8379355" cy="1811553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Meiryo UI" panose="020B0604030504040204" pitchFamily="50" charset="-128"/>
              <a:ea typeface="Meiryo UI" panose="020B0604030504040204" pitchFamily="50" charset="-128"/>
            </a:rPr>
            <a:t>【</a:t>
          </a:r>
          <a:r>
            <a:rPr kumimoji="1" lang="ja-JP" altLang="en-US" sz="1400" b="1">
              <a:solidFill>
                <a:sysClr val="windowText" lastClr="000000"/>
              </a:solidFill>
              <a:latin typeface="Meiryo UI" panose="020B0604030504040204" pitchFamily="50" charset="-128"/>
              <a:ea typeface="Meiryo UI" panose="020B0604030504040204" pitchFamily="50" charset="-128"/>
            </a:rPr>
            <a:t>ご注意</a:t>
          </a:r>
          <a:r>
            <a:rPr kumimoji="1" lang="en-US" altLang="ja-JP" sz="1400" b="1">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rPr>
            <a:t>　申込書作成方法について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「受験申込書」及び「受験者名簿」の両シートに必要事項を記入してください、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rPr>
            <a:t>　申込区分と受験料について</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 IGSAP</a:t>
          </a:r>
          <a:r>
            <a:rPr kumimoji="1" lang="ja-JP" altLang="en-US" sz="1100">
              <a:solidFill>
                <a:sysClr val="windowText" lastClr="000000"/>
              </a:solidFill>
              <a:latin typeface="Meiryo UI" panose="020B0604030504040204" pitchFamily="50" charset="-128"/>
              <a:ea typeface="Meiryo UI" panose="020B0604030504040204" pitchFamily="50" charset="-128"/>
            </a:rPr>
            <a:t>会員区分について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・申込責任者の所属団体が、</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法人賛助会員］を選択してください。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いずれでもない場合は、［団体一般］を選択してください。　</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：（一社）セーフティグローバル推進機構について　　</a:t>
          </a:r>
          <a:r>
            <a:rPr kumimoji="1" lang="en-US" altLang="ja-JP" sz="1100">
              <a:solidFill>
                <a:sysClr val="windowText" lastClr="000000"/>
              </a:solidFill>
              <a:latin typeface="Meiryo UI" panose="020B0604030504040204" pitchFamily="50" charset="-128"/>
              <a:ea typeface="Meiryo UI" panose="020B0604030504040204" pitchFamily="50" charset="-128"/>
            </a:rPr>
            <a:t>https://institute-gsafety.com/</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2) </a:t>
          </a:r>
          <a:r>
            <a:rPr kumimoji="1" lang="ja-JP" altLang="en-US" sz="1100">
              <a:solidFill>
                <a:sysClr val="windowText" lastClr="000000"/>
              </a:solidFill>
              <a:latin typeface="Meiryo UI" panose="020B0604030504040204" pitchFamily="50" charset="-128"/>
              <a:ea typeface="Meiryo UI" panose="020B0604030504040204" pitchFamily="50" charset="-128"/>
            </a:rPr>
            <a:t>申込区分により受験料は下記となります。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・団体一般</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22,000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17,600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19,800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受験料には、受講料、受験料及び合格時の力量証明書及び認証カード発行費用を含みます。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3.</a:t>
          </a:r>
          <a:r>
            <a:rPr kumimoji="1" lang="ja-JP" altLang="en-US" sz="1100" b="1">
              <a:solidFill>
                <a:sysClr val="windowText" lastClr="000000"/>
              </a:solidFill>
              <a:latin typeface="Meiryo UI" panose="020B0604030504040204" pitchFamily="50" charset="-128"/>
              <a:ea typeface="Meiryo UI" panose="020B0604030504040204" pitchFamily="50" charset="-128"/>
            </a:rPr>
            <a:t>　顔写真ファイルについて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顔写真ファイルは以下としていただくようお願いいたします。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・申込日から</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ヶ月以内に撮影</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・ご本人単独で、鮮明に撮影されたもの、無背景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・正面、胸から上、サングラス、マスク、帽子など顔を隠すものを着用していないこと</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・カラー</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jpg</a:t>
          </a:r>
          <a:r>
            <a:rPr kumimoji="1" lang="ja-JP" altLang="en-US" sz="1100">
              <a:solidFill>
                <a:sysClr val="windowText" lastClr="000000"/>
              </a:solidFill>
              <a:latin typeface="Meiryo UI" panose="020B0604030504040204" pitchFamily="50" charset="-128"/>
              <a:ea typeface="Meiryo UI" panose="020B0604030504040204" pitchFamily="50" charset="-128"/>
            </a:rPr>
            <a:t>データ</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・画像サイズ：縦横比　</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　かつ　</a:t>
          </a:r>
          <a:r>
            <a:rPr kumimoji="1" lang="en-US" altLang="ja-JP" sz="1100">
              <a:solidFill>
                <a:sysClr val="windowText" lastClr="000000"/>
              </a:solidFill>
              <a:latin typeface="Meiryo UI" panose="020B0604030504040204" pitchFamily="50" charset="-128"/>
              <a:ea typeface="Meiryo UI" panose="020B0604030504040204" pitchFamily="50" charset="-128"/>
            </a:rPr>
            <a:t>320×240pixel (QVGA)</a:t>
          </a:r>
          <a:r>
            <a:rPr kumimoji="1" lang="ja-JP" altLang="en-US" sz="1100">
              <a:solidFill>
                <a:sysClr val="windowText" lastClr="000000"/>
              </a:solidFill>
              <a:latin typeface="Meiryo UI" panose="020B0604030504040204" pitchFamily="50" charset="-128"/>
              <a:ea typeface="Meiryo UI" panose="020B0604030504040204" pitchFamily="50" charset="-128"/>
            </a:rPr>
            <a:t>以上の解像度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・ファイルサイズ：</a:t>
          </a:r>
          <a:r>
            <a:rPr kumimoji="1" lang="en-US" altLang="ja-JP" sz="1100">
              <a:solidFill>
                <a:sysClr val="windowText" lastClr="000000"/>
              </a:solidFill>
              <a:latin typeface="Meiryo UI" panose="020B0604030504040204" pitchFamily="50" charset="-128"/>
              <a:ea typeface="Meiryo UI" panose="020B0604030504040204" pitchFamily="50" charset="-128"/>
            </a:rPr>
            <a:t>1MB</a:t>
          </a:r>
          <a:r>
            <a:rPr kumimoji="1" lang="ja-JP" altLang="en-US" sz="1100">
              <a:solidFill>
                <a:sysClr val="windowText" lastClr="000000"/>
              </a:solidFill>
              <a:latin typeface="Meiryo UI" panose="020B0604030504040204" pitchFamily="50" charset="-128"/>
              <a:ea typeface="Meiryo UI" panose="020B0604030504040204" pitchFamily="50" charset="-128"/>
            </a:rPr>
            <a:t>以下</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・ファイル名：申込書「受験者名簿」シート</a:t>
          </a:r>
          <a:r>
            <a:rPr kumimoji="1" lang="en-US" altLang="ja-JP" sz="1100">
              <a:solidFill>
                <a:sysClr val="windowText" lastClr="000000"/>
              </a:solidFill>
              <a:latin typeface="Meiryo UI" panose="020B0604030504040204" pitchFamily="50" charset="-128"/>
              <a:ea typeface="Meiryo UI" panose="020B0604030504040204" pitchFamily="50" charset="-128"/>
            </a:rPr>
            <a:t>B</a:t>
          </a:r>
          <a:r>
            <a:rPr kumimoji="1" lang="ja-JP" altLang="en-US" sz="1100">
              <a:solidFill>
                <a:sysClr val="windowText" lastClr="000000"/>
              </a:solidFill>
              <a:latin typeface="Meiryo UI" panose="020B0604030504040204" pitchFamily="50" charset="-128"/>
              <a:ea typeface="Meiryo UI" panose="020B0604030504040204" pitchFamily="50" charset="-128"/>
            </a:rPr>
            <a:t>列記載のもの</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送付いただいた顔写真ファイルを用いて認証カードを発行いたします。（合格の場合）</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4.</a:t>
          </a:r>
          <a:r>
            <a:rPr kumimoji="1" lang="ja-JP" altLang="en-US" sz="1100" b="1">
              <a:solidFill>
                <a:sysClr val="windowText" lastClr="000000"/>
              </a:solidFill>
              <a:latin typeface="Meiryo UI" panose="020B0604030504040204" pitchFamily="50" charset="-128"/>
              <a:ea typeface="Meiryo UI" panose="020B0604030504040204" pitchFamily="50" charset="-128"/>
            </a:rPr>
            <a:t>　請求書について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日本認証では請求書および領収書は、電子請求書発行システム「楽楽明細」を利用し、</a:t>
          </a:r>
          <a:r>
            <a:rPr kumimoji="1" lang="en-US" altLang="ja-JP" sz="1100">
              <a:solidFill>
                <a:sysClr val="windowText" lastClr="000000"/>
              </a:solidFill>
              <a:latin typeface="Meiryo UI" panose="020B0604030504040204" pitchFamily="50" charset="-128"/>
              <a:ea typeface="Meiryo UI" panose="020B0604030504040204" pitchFamily="50" charset="-128"/>
            </a:rPr>
            <a:t>PDF</a:t>
          </a:r>
          <a:r>
            <a:rPr kumimoji="1" lang="ja-JP" altLang="en-US" sz="1100">
              <a:solidFill>
                <a:sysClr val="windowText" lastClr="000000"/>
              </a:solidFill>
              <a:latin typeface="Meiryo UI" panose="020B0604030504040204" pitchFamily="50" charset="-128"/>
              <a:ea typeface="Meiryo UI" panose="020B0604030504040204" pitchFamily="50" charset="-128"/>
            </a:rPr>
            <a:t>ファイルをメールに添付してお送りします。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弊社ホームページの</a:t>
          </a:r>
          <a:r>
            <a:rPr kumimoji="1" lang="en-US" altLang="ja-JP" sz="1100" b="1" u="none">
              <a:solidFill>
                <a:srgbClr val="0070C0"/>
              </a:solidFill>
              <a:latin typeface="Meiryo UI" panose="020B0604030504040204" pitchFamily="50" charset="-128"/>
              <a:ea typeface="Meiryo UI" panose="020B0604030504040204" pitchFamily="50" charset="-128"/>
            </a:rPr>
            <a:t>FAQ</a:t>
          </a:r>
          <a:r>
            <a:rPr kumimoji="1" lang="ja-JP" altLang="en-US" sz="1100" b="1" u="none">
              <a:solidFill>
                <a:srgbClr val="0070C0"/>
              </a:solidFill>
              <a:latin typeface="Meiryo UI" panose="020B0604030504040204" pitchFamily="50" charset="-128"/>
              <a:ea typeface="Meiryo UI" panose="020B0604030504040204" pitchFamily="50" charset="-128"/>
            </a:rPr>
            <a:t>「請求書について確認したい」</a:t>
          </a:r>
          <a:r>
            <a:rPr kumimoji="1" lang="en-US" altLang="ja-JP" sz="1100" b="1" u="none">
              <a:solidFill>
                <a:srgbClr val="0070C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をご確認ください。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5.</a:t>
          </a:r>
          <a:r>
            <a:rPr kumimoji="1" lang="ja-JP" altLang="en-US" sz="1100" b="1">
              <a:solidFill>
                <a:sysClr val="windowText" lastClr="000000"/>
              </a:solidFill>
              <a:latin typeface="Meiryo UI" panose="020B0604030504040204" pitchFamily="50" charset="-128"/>
              <a:ea typeface="Meiryo UI" panose="020B0604030504040204" pitchFamily="50" charset="-128"/>
            </a:rPr>
            <a:t>　受験料の振込について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・受験料のお支払い方法は銀行振込のみです。クレジットカード、コンビニ決済は利用できません。</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・受験料は、申込日から１週間以内にお振込みください。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・請求書希望の場合は、請求書に記載の振込期限日（請求書発行日</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週間）迄にお振込みください。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・振込期限日までに入金の確認ができない場合は、自動キャンセルとなります。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・振込期限日までに入金ができない場合は、振込予定日を連絡ください。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なお振込予定日が</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ラーニング開始日を過ぎる場合は、</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ラーニング開始日までに振込予定日を連絡ください。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連絡がない場合は、</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ラーニング受講が開始できません。</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■受験料振込先</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・振込口座   三菱</a:t>
          </a:r>
          <a:r>
            <a:rPr kumimoji="1" lang="en-US" altLang="ja-JP" sz="1100">
              <a:solidFill>
                <a:sysClr val="windowText" lastClr="000000"/>
              </a:solidFill>
              <a:latin typeface="Meiryo UI" panose="020B0604030504040204" pitchFamily="50" charset="-128"/>
              <a:ea typeface="Meiryo UI" panose="020B0604030504040204" pitchFamily="50" charset="-128"/>
            </a:rPr>
            <a:t>UFJ</a:t>
          </a:r>
          <a:r>
            <a:rPr kumimoji="1" lang="ja-JP" altLang="en-US" sz="1100">
              <a:solidFill>
                <a:sysClr val="windowText" lastClr="000000"/>
              </a:solidFill>
              <a:latin typeface="Meiryo UI" panose="020B0604030504040204" pitchFamily="50" charset="-128"/>
              <a:ea typeface="Meiryo UI" panose="020B0604030504040204" pitchFamily="50" charset="-128"/>
            </a:rPr>
            <a:t>銀行 大阪駅前支店</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・普通口座 </a:t>
          </a:r>
          <a:r>
            <a:rPr kumimoji="1" lang="en-US" altLang="ja-JP" sz="1100">
              <a:solidFill>
                <a:sysClr val="windowText" lastClr="000000"/>
              </a:solidFill>
              <a:latin typeface="Meiryo UI" panose="020B0604030504040204" pitchFamily="50" charset="-128"/>
              <a:ea typeface="Meiryo UI" panose="020B0604030504040204" pitchFamily="50" charset="-128"/>
            </a:rPr>
            <a:t>5448576</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・日本認証株式会社</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ニホンニンショウカブシキガイシャ）</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6.</a:t>
          </a:r>
          <a:r>
            <a:rPr kumimoji="1" lang="ja-JP" altLang="en-US" sz="1100" b="1">
              <a:solidFill>
                <a:sysClr val="windowText" lastClr="000000"/>
              </a:solidFill>
              <a:latin typeface="Meiryo UI" panose="020B0604030504040204" pitchFamily="50" charset="-128"/>
              <a:ea typeface="Meiryo UI" panose="020B0604030504040204" pitchFamily="50" charset="-128"/>
            </a:rPr>
            <a:t>　受講／受験日程について</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ラーニング受講期間：申込締切の翌々月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日～翌々月末日</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（例：</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日の受付締切の場合、ｅラーニングの受講期間は</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・受験期間：</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ラーニング受講終了日の翌日から</a:t>
          </a:r>
          <a:r>
            <a:rPr kumimoji="1" lang="en-US" altLang="ja-JP" sz="1100" b="0">
              <a:solidFill>
                <a:sysClr val="windowText" lastClr="000000"/>
              </a:solidFill>
              <a:latin typeface="Meiryo UI" panose="020B0604030504040204" pitchFamily="50" charset="-128"/>
              <a:ea typeface="Meiryo UI" panose="020B0604030504040204" pitchFamily="50" charset="-128"/>
            </a:rPr>
            <a:t>7</a:t>
          </a:r>
          <a:r>
            <a:rPr kumimoji="1" lang="ja-JP" altLang="en-US" sz="1100" b="0">
              <a:solidFill>
                <a:sysClr val="windowText" lastClr="000000"/>
              </a:solidFill>
              <a:latin typeface="Meiryo UI" panose="020B0604030504040204" pitchFamily="50" charset="-128"/>
              <a:ea typeface="Meiryo UI" panose="020B0604030504040204" pitchFamily="50" charset="-128"/>
            </a:rPr>
            <a:t>日間</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（例：</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ラーニング受講が</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日の場合、受験期間は</a:t>
          </a:r>
          <a:r>
            <a:rPr kumimoji="1" lang="en-US" altLang="ja-JP" sz="1100" b="0">
              <a:solidFill>
                <a:sysClr val="windowText" lastClr="000000"/>
              </a:solidFill>
              <a:latin typeface="Meiryo UI" panose="020B0604030504040204" pitchFamily="50" charset="-128"/>
              <a:ea typeface="Meiryo UI" panose="020B0604030504040204" pitchFamily="50" charset="-128"/>
            </a:rPr>
            <a:t>4</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r>
            <a:rPr kumimoji="1" lang="en-US" altLang="ja-JP" sz="1100" b="0">
              <a:solidFill>
                <a:sysClr val="windowText" lastClr="000000"/>
              </a:solidFill>
              <a:latin typeface="Meiryo UI" panose="020B0604030504040204" pitchFamily="50" charset="-128"/>
              <a:ea typeface="Meiryo UI" panose="020B0604030504040204" pitchFamily="50" charset="-128"/>
            </a:rPr>
            <a:t>4</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7</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7.</a:t>
          </a:r>
          <a:r>
            <a:rPr kumimoji="1" lang="ja-JP" altLang="en-US" sz="1100" b="1">
              <a:solidFill>
                <a:sysClr val="windowText" lastClr="000000"/>
              </a:solidFill>
              <a:latin typeface="Meiryo UI" panose="020B0604030504040204" pitchFamily="50" charset="-128"/>
              <a:ea typeface="Meiryo UI" panose="020B0604030504040204" pitchFamily="50" charset="-128"/>
            </a:rPr>
            <a:t>　マイページへの登録について</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「受験者名簿」シートに記入された内容で、マイページの仮登録を行います。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その際ご記入いただいたメールアドレスをマイページのログイン</a:t>
          </a:r>
          <a:r>
            <a:rPr kumimoji="1" lang="en-US" altLang="ja-JP" sz="1100" b="0">
              <a:solidFill>
                <a:sysClr val="windowText" lastClr="000000"/>
              </a:solidFill>
              <a:latin typeface="Meiryo UI" panose="020B0604030504040204" pitchFamily="50" charset="-128"/>
              <a:ea typeface="Meiryo UI" panose="020B0604030504040204" pitchFamily="50" charset="-128"/>
            </a:rPr>
            <a:t>ID</a:t>
          </a:r>
          <a:r>
            <a:rPr kumimoji="1" lang="ja-JP" altLang="en-US" sz="1100" b="0">
              <a:solidFill>
                <a:sysClr val="windowText" lastClr="000000"/>
              </a:solidFill>
              <a:latin typeface="Meiryo UI" panose="020B0604030504040204" pitchFamily="50" charset="-128"/>
              <a:ea typeface="Meiryo UI" panose="020B0604030504040204" pitchFamily="50" charset="-128"/>
            </a:rPr>
            <a:t>として使用いたしますので、受験者ご本人のメールアドレスを記入願います。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マイページに登録済の場合は、「受験者名簿」シートに記入された内容にて、「会社情報」、「会社住所」を上書きいたします。</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8.</a:t>
          </a:r>
          <a:r>
            <a:rPr kumimoji="1" lang="ja-JP" altLang="en-US" sz="1100" b="1">
              <a:solidFill>
                <a:sysClr val="windowText" lastClr="000000"/>
              </a:solidFill>
              <a:latin typeface="Meiryo UI" panose="020B0604030504040204" pitchFamily="50" charset="-128"/>
              <a:ea typeface="Meiryo UI" panose="020B0604030504040204" pitchFamily="50" charset="-128"/>
            </a:rPr>
            <a:t>　ユーザ</a:t>
          </a:r>
          <a:r>
            <a:rPr kumimoji="1" lang="en-US" altLang="ja-JP" sz="1100" b="1">
              <a:solidFill>
                <a:sysClr val="windowText" lastClr="000000"/>
              </a:solidFill>
              <a:latin typeface="Meiryo UI" panose="020B0604030504040204" pitchFamily="50" charset="-128"/>
              <a:ea typeface="Meiryo UI" panose="020B0604030504040204" pitchFamily="50" charset="-128"/>
            </a:rPr>
            <a:t>ID</a:t>
          </a:r>
          <a:r>
            <a:rPr kumimoji="1" lang="ja-JP" altLang="en-US" sz="1100" b="1">
              <a:solidFill>
                <a:sysClr val="windowText" lastClr="000000"/>
              </a:solidFill>
              <a:latin typeface="Meiryo UI" panose="020B0604030504040204" pitchFamily="50" charset="-128"/>
              <a:ea typeface="Meiryo UI" panose="020B0604030504040204" pitchFamily="50" charset="-128"/>
            </a:rPr>
            <a:t>と初期パスワードについて</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ラーニング開始日までに、</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ラーニングサイトにログインするためのユーザ</a:t>
          </a:r>
          <a:r>
            <a:rPr kumimoji="1" lang="en-US" altLang="ja-JP" sz="1100">
              <a:solidFill>
                <a:sysClr val="windowText" lastClr="000000"/>
              </a:solidFill>
              <a:latin typeface="Meiryo UI" panose="020B0604030504040204" pitchFamily="50" charset="-128"/>
              <a:ea typeface="Meiryo UI" panose="020B0604030504040204" pitchFamily="50" charset="-128"/>
            </a:rPr>
            <a:t>ID</a:t>
          </a:r>
          <a:r>
            <a:rPr kumimoji="1" lang="ja-JP" altLang="en-US" sz="1100">
              <a:solidFill>
                <a:sysClr val="windowText" lastClr="000000"/>
              </a:solidFill>
              <a:latin typeface="Meiryo UI" panose="020B0604030504040204" pitchFamily="50" charset="-128"/>
              <a:ea typeface="Meiryo UI" panose="020B0604030504040204" pitchFamily="50" charset="-128"/>
            </a:rPr>
            <a:t>とっ初期パスワードを受講者宛にメールにて連絡いたします。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申込書記載のメールアドレス宛にメール送信いたしますので、メールアドレスはお間違いないようご注意ください。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ユーザ</a:t>
          </a:r>
          <a:r>
            <a:rPr kumimoji="1" lang="en-US" altLang="ja-JP" sz="1100">
              <a:solidFill>
                <a:sysClr val="windowText" lastClr="000000"/>
              </a:solidFill>
              <a:latin typeface="Meiryo UI" panose="020B0604030504040204" pitchFamily="50" charset="-128"/>
              <a:ea typeface="Meiryo UI" panose="020B0604030504040204" pitchFamily="50" charset="-128"/>
            </a:rPr>
            <a:t>ID</a:t>
          </a:r>
          <a:r>
            <a:rPr kumimoji="1" lang="ja-JP" altLang="en-US" sz="1100">
              <a:solidFill>
                <a:sysClr val="windowText" lastClr="000000"/>
              </a:solidFill>
              <a:latin typeface="Meiryo UI" panose="020B0604030504040204" pitchFamily="50" charset="-128"/>
              <a:ea typeface="Meiryo UI" panose="020B0604030504040204" pitchFamily="50" charset="-128"/>
            </a:rPr>
            <a:t>と初期パスワードは、マイページでも確認可能です。（受講開始日の</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日前より）</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9.</a:t>
          </a:r>
          <a:r>
            <a:rPr kumimoji="1" lang="ja-JP" altLang="en-US" sz="1100" b="1">
              <a:solidFill>
                <a:sysClr val="windowText" lastClr="000000"/>
              </a:solidFill>
              <a:latin typeface="Meiryo UI" panose="020B0604030504040204" pitchFamily="50" charset="-128"/>
              <a:ea typeface="Meiryo UI" panose="020B0604030504040204" pitchFamily="50" charset="-128"/>
            </a:rPr>
            <a:t>　試験結果速報について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試験結果は、受験月当月の月末に日本認証ホームページ上に受験番号にて発表いたします。</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10.</a:t>
          </a:r>
          <a:r>
            <a:rPr kumimoji="1" lang="ja-JP" altLang="en-US" sz="1100" b="1">
              <a:solidFill>
                <a:sysClr val="windowText" lastClr="000000"/>
              </a:solidFill>
              <a:latin typeface="Meiryo UI" panose="020B0604030504040204" pitchFamily="50" charset="-128"/>
              <a:ea typeface="Meiryo UI" panose="020B0604030504040204" pitchFamily="50" charset="-128"/>
            </a:rPr>
            <a:t>　試験結果書類の送付について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・試験結果書類は、受験月の翌々月に発送します。（</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月に受験の場合は、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月）</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・送付書類（試験結果通知書、力量証明書など）は、全受験者分をまとめて、申込責任者宛に送付します。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申込責任者の方から各受験者へ配布願います。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・送付書類は、受験者毎に封筒に入れ封をした状態で送付します。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・送付書類の宛先には、受験者名簿シートに記入された会社住所と氏名を記載しますので、会社住所欄は必ず記入願います。</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11.</a:t>
          </a:r>
          <a:r>
            <a:rPr kumimoji="1" lang="ja-JP" altLang="en-US" sz="1100" b="1">
              <a:solidFill>
                <a:sysClr val="windowText" lastClr="000000"/>
              </a:solidFill>
              <a:latin typeface="Meiryo UI" panose="020B0604030504040204" pitchFamily="50" charset="-128"/>
              <a:ea typeface="Meiryo UI" panose="020B0604030504040204" pitchFamily="50" charset="-128"/>
            </a:rPr>
            <a:t>　キャンセル・変更について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受付完了後の、キャンセル、変更（受験者、資格区分、受講</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受験期間等）は受け付けておりません。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十分ご注意のうえ、お申込みください。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63500</xdr:colOff>
      <xdr:row>3</xdr:row>
      <xdr:rowOff>1</xdr:rowOff>
    </xdr:from>
    <xdr:to>
      <xdr:col>7</xdr:col>
      <xdr:colOff>8268872</xdr:colOff>
      <xdr:row>8</xdr:row>
      <xdr:rowOff>235324</xdr:rowOff>
    </xdr:to>
    <xdr:sp macro="" textlink="">
      <xdr:nvSpPr>
        <xdr:cNvPr id="2" name="角丸四角形 10">
          <a:extLst>
            <a:ext uri="{FF2B5EF4-FFF2-40B4-BE49-F238E27FC236}">
              <a16:creationId xmlns:a16="http://schemas.microsoft.com/office/drawing/2014/main" id="{AD0E7FD0-9C00-4237-8FE5-2142E0D68568}"/>
            </a:ext>
          </a:extLst>
        </xdr:cNvPr>
        <xdr:cNvSpPr/>
      </xdr:nvSpPr>
      <xdr:spPr bwMode="auto">
        <a:xfrm>
          <a:off x="8467912" y="571501"/>
          <a:ext cx="8205372" cy="2711823"/>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・同意されない受験者に対しては、個人での申込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マイページ</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を行っていただくよう案内してください。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264590</xdr:rowOff>
    </xdr:from>
    <xdr:to>
      <xdr:col>2</xdr:col>
      <xdr:colOff>0</xdr:colOff>
      <xdr:row>4</xdr:row>
      <xdr:rowOff>161403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1469" y="264590"/>
          <a:ext cx="3143250" cy="777876"/>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顔写真のファイル名は氏名</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英語</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入力後に</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列に表示されるものとしてください。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52</xdr:row>
      <xdr:rowOff>96370</xdr:rowOff>
    </xdr:to>
    <xdr:pic>
      <xdr:nvPicPr>
        <xdr:cNvPr id="2" name="図 1">
          <a:extLst>
            <a:ext uri="{FF2B5EF4-FFF2-40B4-BE49-F238E27FC236}">
              <a16:creationId xmlns:a16="http://schemas.microsoft.com/office/drawing/2014/main" id="{8AE12918-2BBB-4B2E-9564-ECADC58AC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06660" y="284834"/>
          <a:ext cx="7177871" cy="101626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52</xdr:row>
      <xdr:rowOff>118784</xdr:rowOff>
    </xdr:to>
    <xdr:pic>
      <xdr:nvPicPr>
        <xdr:cNvPr id="3" name="図 2">
          <a:extLst>
            <a:ext uri="{FF2B5EF4-FFF2-40B4-BE49-F238E27FC236}">
              <a16:creationId xmlns:a16="http://schemas.microsoft.com/office/drawing/2014/main" id="{9886B1E9-A7AE-4AF4-8183-7425DB328B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4259" y="307248"/>
          <a:ext cx="7177871" cy="101626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2266;&#23450;&#12288;04_HP/00%20HP%20&#35506;&#38988;&#31649;&#29702;/HP&#35506;&#38988;&#19968;&#35239;&#12288;&#35036;&#36275;&#36039;&#26009;/&#35506;&#38988;No.37%20&#20491;&#20154;&#24773;&#22577;%20&#21516;&#24847;&#26360;&#22238;&#21454;&#12506;&#12540;&#12472;/&#26408;&#26449;/SA_test_multi_v218%201118&#26368;&#26032;&#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 val="同意確認"/>
      <sheetName val="HP同意貼付"/>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apan-certification.com/faq/&#35531;&#27714;&#26360;&#12395;&#12388;&#12356;&#12390;&#30906;&#35469;&#12375;&#12383;&#12356;/" TargetMode="External"/><Relationship Id="rId7" Type="http://schemas.openxmlformats.org/officeDocument/2006/relationships/comments" Target="../comments1.xml"/><Relationship Id="rId2" Type="http://schemas.openxmlformats.org/officeDocument/2006/relationships/hyperlink" Target="https://www.japan-certification.com/applications/pre-application/" TargetMode="External"/><Relationship Id="rId1" Type="http://schemas.openxmlformats.org/officeDocument/2006/relationships/hyperlink" Target="https://www.japan-certification.com/applications/privacy-consent/"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j-cer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certification.com/applications/pre-app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29"/>
  <sheetViews>
    <sheetView tabSelected="1" zoomScale="85" zoomScaleNormal="85" zoomScaleSheetLayoutView="130" workbookViewId="0">
      <selection activeCell="F13" sqref="F13"/>
    </sheetView>
  </sheetViews>
  <sheetFormatPr defaultColWidth="9" defaultRowHeight="15.75" x14ac:dyDescent="0.15"/>
  <cols>
    <col min="1" max="1" width="2.625" style="3" customWidth="1"/>
    <col min="2" max="2" width="2.125" style="3" customWidth="1"/>
    <col min="3" max="3" width="4.625" style="3" customWidth="1"/>
    <col min="4" max="4" width="20.625" style="3" customWidth="1"/>
    <col min="5" max="5" width="29.5" style="3" customWidth="1"/>
    <col min="6" max="6" width="48.25" style="3" customWidth="1"/>
    <col min="7" max="7" width="2.625" style="3" customWidth="1"/>
    <col min="8" max="8" width="112.5" style="1" customWidth="1"/>
    <col min="9" max="9" width="2.625" style="1" customWidth="1"/>
    <col min="10" max="10" width="2.625" style="2" hidden="1" customWidth="1"/>
    <col min="11" max="11" width="3.25" style="2" hidden="1" customWidth="1"/>
    <col min="12" max="12" width="19.5" style="92" hidden="1" customWidth="1"/>
    <col min="13" max="13" width="24.875" style="92" hidden="1" customWidth="1"/>
    <col min="14" max="14" width="16.25" style="92" hidden="1" customWidth="1"/>
    <col min="15" max="15" width="4.5" style="2" hidden="1" customWidth="1"/>
    <col min="16" max="16" width="18" style="2" hidden="1" customWidth="1"/>
    <col min="17" max="17" width="20.375" style="2" hidden="1" customWidth="1"/>
    <col min="18" max="18" width="15.75" style="2" hidden="1" customWidth="1"/>
    <col min="19" max="19" width="12.125" style="2" hidden="1" customWidth="1"/>
    <col min="20" max="20" width="4.875" style="2" hidden="1" customWidth="1"/>
    <col min="21" max="21" width="3.5" style="2" hidden="1" customWidth="1"/>
    <col min="22" max="22" width="22.75" style="2" hidden="1" customWidth="1"/>
    <col min="23" max="23" width="6.375" style="2" hidden="1" customWidth="1"/>
    <col min="24" max="24" width="22.625" style="2" hidden="1" customWidth="1"/>
    <col min="25" max="25" width="4.25" style="2" hidden="1" customWidth="1"/>
    <col min="26" max="26" width="9" style="2" hidden="1" customWidth="1"/>
    <col min="27" max="27" width="4" style="3" customWidth="1"/>
    <col min="28" max="28" width="25.375" style="3" customWidth="1"/>
    <col min="29" max="29" width="22.75" style="3" customWidth="1"/>
    <col min="30" max="30" width="18.625" style="3" customWidth="1"/>
    <col min="31" max="31" width="23" style="3" customWidth="1"/>
    <col min="32" max="32" width="25.625" style="3" customWidth="1"/>
    <col min="33" max="33" width="3.875" style="3" customWidth="1"/>
    <col min="34" max="34" width="9" style="3" customWidth="1"/>
    <col min="35" max="16384" width="9" style="3"/>
  </cols>
  <sheetData>
    <row r="1" spans="1:27" ht="9.9499999999999993" customHeight="1" thickBot="1" x14ac:dyDescent="0.2">
      <c r="A1" s="1"/>
      <c r="B1" s="1"/>
      <c r="C1" s="1"/>
      <c r="D1" s="1"/>
      <c r="E1" s="1"/>
      <c r="F1" s="1"/>
      <c r="G1" s="1"/>
    </row>
    <row r="2" spans="1:27" s="6" customFormat="1" ht="21" customHeight="1" thickBot="1" x14ac:dyDescent="0.2">
      <c r="A2" s="4"/>
      <c r="B2" s="4"/>
      <c r="C2" s="344" t="str">
        <f>"セーフティオフィサ資格 "&amp;L2&amp;"("&amp;M2&amp;") 受験申込書(一括)"</f>
        <v>セーフティオフィサ資格 一般産業安全分野(SO-G) 受験申込書(一括)</v>
      </c>
      <c r="D2" s="345"/>
      <c r="E2" s="345"/>
      <c r="F2" s="345"/>
      <c r="G2" s="345"/>
      <c r="H2" s="5"/>
      <c r="I2" s="5"/>
      <c r="J2" s="136"/>
      <c r="K2" s="326">
        <v>1</v>
      </c>
      <c r="L2" s="327" t="str">
        <f>VLOOKUP($K$2,$O$2:$U$3,2,FALSE)</f>
        <v>一般産業安全分野</v>
      </c>
      <c r="M2" s="327" t="str">
        <f>VLOOKUP($K$2,$O$2:$U$3,3,FALSE)</f>
        <v>SO-G</v>
      </c>
      <c r="N2" s="261"/>
      <c r="O2" s="328">
        <v>1</v>
      </c>
      <c r="P2" s="328" t="s">
        <v>335</v>
      </c>
      <c r="Q2" s="328" t="s">
        <v>336</v>
      </c>
      <c r="R2" s="332"/>
      <c r="S2" s="333"/>
      <c r="T2" s="333"/>
      <c r="U2" s="333"/>
      <c r="V2" s="2"/>
      <c r="W2" s="2"/>
      <c r="X2" s="2"/>
      <c r="Y2" s="2"/>
      <c r="Z2" s="2"/>
      <c r="AA2" s="3"/>
    </row>
    <row r="3" spans="1:27" ht="14.25" customHeight="1" thickBot="1" x14ac:dyDescent="0.2">
      <c r="A3" s="1"/>
      <c r="B3" s="1"/>
      <c r="C3" s="1"/>
      <c r="D3" s="7"/>
      <c r="E3" s="7"/>
      <c r="F3" s="7"/>
      <c r="G3" s="7"/>
      <c r="H3" s="7"/>
      <c r="I3" s="7"/>
      <c r="J3" s="8"/>
      <c r="K3" s="8"/>
      <c r="L3" s="93" t="s">
        <v>65</v>
      </c>
      <c r="M3" s="270">
        <f>IF(OR(F16="",F17="",F28="",F29="",F31="",F33="",F37="",F38="",F40="",F30="",F45=""),1,2)</f>
        <v>1</v>
      </c>
      <c r="N3" s="262"/>
      <c r="O3" s="328">
        <v>2</v>
      </c>
      <c r="P3" s="328" t="s">
        <v>338</v>
      </c>
      <c r="Q3" s="328" t="s">
        <v>337</v>
      </c>
      <c r="R3" s="332"/>
      <c r="S3" s="333"/>
      <c r="T3" s="333"/>
      <c r="U3" s="333"/>
    </row>
    <row r="4" spans="1:27" ht="64.5" customHeight="1" x14ac:dyDescent="0.15">
      <c r="A4" s="1"/>
      <c r="B4" s="1"/>
      <c r="C4" s="354" t="s">
        <v>361</v>
      </c>
      <c r="D4" s="355"/>
      <c r="E4" s="355"/>
      <c r="F4" s="356"/>
      <c r="G4" s="7"/>
      <c r="L4" s="93" t="s">
        <v>258</v>
      </c>
      <c r="M4" s="270">
        <f>IF(F21&gt;=5,1,0)</f>
        <v>0</v>
      </c>
    </row>
    <row r="5" spans="1:27" ht="72.75" customHeight="1" thickBot="1" x14ac:dyDescent="0.2">
      <c r="A5" s="1"/>
      <c r="B5" s="1"/>
      <c r="C5" s="357"/>
      <c r="D5" s="358"/>
      <c r="E5" s="358"/>
      <c r="F5" s="359"/>
      <c r="G5" s="7"/>
      <c r="L5" s="334" t="s">
        <v>274</v>
      </c>
      <c r="M5" s="335"/>
      <c r="R5" s="331"/>
    </row>
    <row r="6" spans="1:27" ht="20.100000000000001" customHeight="1" x14ac:dyDescent="0.15">
      <c r="A6" s="1"/>
      <c r="B6" s="1"/>
      <c r="C6" s="1"/>
      <c r="D6" s="1"/>
      <c r="E6" s="1"/>
      <c r="F6" s="1"/>
      <c r="G6" s="1"/>
      <c r="L6" s="334" t="s">
        <v>261</v>
      </c>
      <c r="M6" s="335"/>
    </row>
    <row r="7" spans="1:27" ht="20.100000000000001" customHeight="1" x14ac:dyDescent="0.15">
      <c r="A7" s="1"/>
      <c r="B7" s="1"/>
      <c r="C7" s="353" t="s">
        <v>266</v>
      </c>
      <c r="D7" s="353"/>
      <c r="E7" s="353"/>
      <c r="F7" s="353"/>
      <c r="G7" s="1"/>
      <c r="L7" s="336" t="s">
        <v>272</v>
      </c>
      <c r="M7" s="335"/>
    </row>
    <row r="8" spans="1:27" ht="20.100000000000001" customHeight="1" x14ac:dyDescent="0.15">
      <c r="A8" s="1"/>
      <c r="B8" s="1"/>
      <c r="C8" s="1" t="s">
        <v>267</v>
      </c>
      <c r="D8" s="9"/>
      <c r="E8" s="9"/>
      <c r="F8" s="325"/>
      <c r="G8" s="1"/>
    </row>
    <row r="9" spans="1:27" ht="24.95" customHeight="1" thickBot="1" x14ac:dyDescent="0.2">
      <c r="A9" s="1"/>
      <c r="B9" s="1"/>
      <c r="C9" s="339" t="s">
        <v>281</v>
      </c>
      <c r="D9" s="340"/>
      <c r="E9" s="340"/>
      <c r="F9" s="340"/>
      <c r="G9" s="1"/>
      <c r="I9" s="120"/>
      <c r="J9" s="137"/>
      <c r="K9" s="137"/>
      <c r="M9" s="263"/>
      <c r="N9" s="263"/>
      <c r="O9" s="12"/>
    </row>
    <row r="10" spans="1:27" ht="24.95" customHeight="1" thickBot="1" x14ac:dyDescent="0.35">
      <c r="A10" s="1"/>
      <c r="B10" s="1"/>
      <c r="C10" s="293"/>
      <c r="D10" s="294" t="s">
        <v>171</v>
      </c>
      <c r="E10" s="351" t="str">
        <f>IF(OR(F13="",F28=""),"",F13&amp;"　SO資格受験申込書（一括）　"&amp;N28)</f>
        <v/>
      </c>
      <c r="F10" s="352"/>
      <c r="G10" s="1"/>
      <c r="H10" s="308" t="s">
        <v>292</v>
      </c>
      <c r="I10" s="121"/>
      <c r="J10" s="138"/>
      <c r="K10" s="138"/>
      <c r="N10" s="264"/>
      <c r="O10" s="12"/>
    </row>
    <row r="11" spans="1:27" ht="30" customHeight="1" x14ac:dyDescent="0.15">
      <c r="A11" s="1"/>
      <c r="B11" s="1"/>
      <c r="C11" s="301"/>
      <c r="D11" s="9"/>
      <c r="E11" s="1"/>
      <c r="F11" s="298" t="str">
        <f>IF(M3=2,"",L5)</f>
        <v>必須項目に未入力の項目があります。</v>
      </c>
      <c r="G11" s="1"/>
      <c r="H11" s="309" t="s">
        <v>358</v>
      </c>
      <c r="I11" s="121"/>
      <c r="J11" s="138"/>
      <c r="K11" s="138"/>
      <c r="L11" s="264"/>
      <c r="M11" s="264"/>
      <c r="N11" s="264"/>
    </row>
    <row r="12" spans="1:27" ht="20.100000000000001" customHeight="1" thickBot="1" x14ac:dyDescent="0.35">
      <c r="A12" s="1"/>
      <c r="B12" s="241" t="s">
        <v>172</v>
      </c>
      <c r="C12" s="1"/>
      <c r="D12" s="1"/>
      <c r="E12" s="1"/>
      <c r="F12" s="297" t="str">
        <f>IF(F13="",L7,"")</f>
        <v>一括管理番号を入力して下さい。</v>
      </c>
      <c r="G12" s="1"/>
      <c r="H12" s="308" t="s">
        <v>291</v>
      </c>
      <c r="I12" s="122"/>
      <c r="J12" s="139"/>
      <c r="K12" s="139"/>
      <c r="L12" s="18"/>
      <c r="M12" s="18"/>
      <c r="N12" s="18"/>
    </row>
    <row r="13" spans="1:27" ht="20.100000000000001" customHeight="1" thickBot="1" x14ac:dyDescent="0.2">
      <c r="A13" s="1"/>
      <c r="B13" s="149"/>
      <c r="C13" s="243" t="s">
        <v>21</v>
      </c>
      <c r="D13" s="245" t="s">
        <v>173</v>
      </c>
      <c r="E13" s="244"/>
      <c r="F13" s="242"/>
      <c r="G13" s="1"/>
      <c r="H13" s="309" t="s">
        <v>360</v>
      </c>
      <c r="I13" s="122"/>
      <c r="J13" s="139"/>
      <c r="K13" s="139"/>
      <c r="L13" s="93" t="s">
        <v>251</v>
      </c>
      <c r="M13" s="265" t="str">
        <f>F13&amp;""</f>
        <v/>
      </c>
      <c r="N13" s="18"/>
      <c r="P13" s="135" t="s">
        <v>271</v>
      </c>
      <c r="Q13" s="296" t="str">
        <f>IFERROR(CHAR(65+VALUE(MID(M13,6,1))),"")</f>
        <v/>
      </c>
      <c r="U13" s="100"/>
      <c r="V13" s="101" t="s">
        <v>118</v>
      </c>
      <c r="W13" s="101"/>
      <c r="X13" s="101"/>
      <c r="Y13" s="102"/>
    </row>
    <row r="14" spans="1:27" ht="20.100000000000001" customHeight="1" thickBot="1" x14ac:dyDescent="0.35">
      <c r="A14" s="1"/>
      <c r="B14" s="1"/>
      <c r="D14" s="1"/>
      <c r="E14" s="1"/>
      <c r="F14" s="1"/>
      <c r="G14" s="1"/>
      <c r="H14" s="308" t="s">
        <v>369</v>
      </c>
      <c r="I14" s="122"/>
      <c r="J14" s="139"/>
      <c r="K14" s="139"/>
      <c r="L14" s="276" t="s">
        <v>252</v>
      </c>
      <c r="M14" s="277" t="str">
        <f>E70&amp;""</f>
        <v/>
      </c>
      <c r="N14" s="18"/>
      <c r="P14" s="135" t="s">
        <v>98</v>
      </c>
      <c r="Q14" s="270" t="str">
        <f>IF(F13="",L7,Q13&amp;RIGHT(M13,3))</f>
        <v>一括管理番号を入力して下さい。</v>
      </c>
      <c r="U14" s="103"/>
      <c r="X14" s="286" t="s">
        <v>134</v>
      </c>
      <c r="Y14" s="104"/>
    </row>
    <row r="15" spans="1:27" ht="20.100000000000001" customHeight="1" thickBot="1" x14ac:dyDescent="0.2">
      <c r="A15" s="1"/>
      <c r="B15" s="10" t="s">
        <v>268</v>
      </c>
      <c r="C15" s="1"/>
      <c r="D15" s="1"/>
      <c r="E15" s="1"/>
      <c r="F15" s="298" t="str">
        <f>IF(M4=1,"",L6)</f>
        <v>一括申込は5名以上の申込が必要です。</v>
      </c>
      <c r="G15" s="1"/>
      <c r="H15" s="371" t="s">
        <v>370</v>
      </c>
      <c r="O15" s="15"/>
      <c r="U15" s="103"/>
      <c r="V15" s="95" t="s">
        <v>350</v>
      </c>
      <c r="W15" s="96" t="s">
        <v>104</v>
      </c>
      <c r="X15" s="287" t="s">
        <v>344</v>
      </c>
      <c r="Y15" s="104"/>
    </row>
    <row r="16" spans="1:27" ht="20.100000000000001" customHeight="1" thickBot="1" x14ac:dyDescent="0.2">
      <c r="A16" s="1"/>
      <c r="B16" s="1"/>
      <c r="C16" s="11" t="s">
        <v>21</v>
      </c>
      <c r="D16" s="346" t="s">
        <v>15</v>
      </c>
      <c r="E16" s="346"/>
      <c r="F16" s="153"/>
      <c r="G16" s="1"/>
      <c r="I16" s="17"/>
      <c r="J16" s="140"/>
      <c r="K16" s="140"/>
      <c r="L16" s="25" t="s">
        <v>260</v>
      </c>
      <c r="M16" s="300" t="str">
        <f>IF(F16="","",F16)</f>
        <v/>
      </c>
      <c r="N16" s="140"/>
      <c r="P16" s="269" t="s">
        <v>126</v>
      </c>
      <c r="Q16" s="92"/>
      <c r="R16" s="93" t="s">
        <v>68</v>
      </c>
      <c r="S16" s="93">
        <v>1.1000000000000001</v>
      </c>
      <c r="U16" s="103"/>
      <c r="V16" s="97" t="s">
        <v>351</v>
      </c>
      <c r="W16" s="25" t="s">
        <v>105</v>
      </c>
      <c r="X16" s="288" t="s">
        <v>345</v>
      </c>
      <c r="Y16" s="104"/>
    </row>
    <row r="17" spans="1:25" ht="38.1" customHeight="1" thickBot="1" x14ac:dyDescent="0.2">
      <c r="A17" s="1"/>
      <c r="B17" s="1"/>
      <c r="C17" s="67" t="s">
        <v>21</v>
      </c>
      <c r="D17" s="349" t="s">
        <v>262</v>
      </c>
      <c r="E17" s="350"/>
      <c r="F17" s="156"/>
      <c r="G17" s="1"/>
      <c r="I17" s="19"/>
      <c r="J17" s="140"/>
      <c r="K17" s="140"/>
      <c r="L17" s="25" t="s">
        <v>112</v>
      </c>
      <c r="M17" s="59" t="str">
        <f>F17&amp;""</f>
        <v/>
      </c>
      <c r="N17" s="140"/>
      <c r="P17" s="93" t="s">
        <v>109</v>
      </c>
      <c r="Q17" s="93" t="s">
        <v>102</v>
      </c>
      <c r="R17" s="93" t="s">
        <v>108</v>
      </c>
      <c r="S17" s="93" t="s">
        <v>69</v>
      </c>
      <c r="U17" s="103"/>
      <c r="V17" s="98" t="s">
        <v>352</v>
      </c>
      <c r="W17" s="99" t="s">
        <v>106</v>
      </c>
      <c r="X17" s="289" t="s">
        <v>346</v>
      </c>
      <c r="Y17" s="104"/>
    </row>
    <row r="18" spans="1:25" ht="20.100000000000001" customHeight="1" thickTop="1" x14ac:dyDescent="0.15">
      <c r="A18" s="1"/>
      <c r="B18" s="1"/>
      <c r="C18" s="64"/>
      <c r="D18" s="66" t="s">
        <v>14</v>
      </c>
      <c r="E18" s="329" t="str">
        <f>IF(K2=1,$V$15,$V$18)</f>
        <v>セーフティエグゼクティブ（SE-G）</v>
      </c>
      <c r="F18" s="157">
        <f>COUNTIF(受験者名簿!$AA$8:$AA$190,IF(受験申込書!$K$2=1,$W$15,$W$18))</f>
        <v>0</v>
      </c>
      <c r="G18" s="1"/>
      <c r="J18" s="141"/>
      <c r="K18" s="141"/>
      <c r="L18" s="25" t="s">
        <v>128</v>
      </c>
      <c r="M18" s="59" t="str">
        <f>E71&amp;""</f>
        <v/>
      </c>
      <c r="N18" s="266"/>
      <c r="P18" s="283"/>
      <c r="Q18" s="93" t="s">
        <v>127</v>
      </c>
      <c r="R18" s="284">
        <v>20000</v>
      </c>
      <c r="S18" s="284">
        <f>R18*$S$16</f>
        <v>22000</v>
      </c>
      <c r="U18" s="103"/>
      <c r="V18" s="95" t="s">
        <v>353</v>
      </c>
      <c r="W18" s="96" t="s">
        <v>340</v>
      </c>
      <c r="X18" s="287" t="s">
        <v>347</v>
      </c>
      <c r="Y18" s="104"/>
    </row>
    <row r="19" spans="1:25" ht="20.100000000000001" customHeight="1" x14ac:dyDescent="0.15">
      <c r="A19" s="1"/>
      <c r="B19" s="1"/>
      <c r="C19" s="64"/>
      <c r="D19" s="341" t="s">
        <v>282</v>
      </c>
      <c r="E19" s="329" t="str">
        <f>IF(K2=1,$V$16,$V$19)</f>
        <v>セーフティマネージャ（SM-G）</v>
      </c>
      <c r="F19" s="158">
        <f>COUNTIF(受験者名簿!$AA$8:$AA$190,IF(受験申込書!$K$2=1,$W$16,$W$19))</f>
        <v>0</v>
      </c>
      <c r="G19" s="1"/>
      <c r="L19" s="25" t="s">
        <v>129</v>
      </c>
      <c r="M19" s="59" t="str">
        <f>IF(M17=M18,M17,"NG")</f>
        <v/>
      </c>
      <c r="P19" s="285"/>
      <c r="Q19" s="93" t="s">
        <v>130</v>
      </c>
      <c r="R19" s="284">
        <v>16000</v>
      </c>
      <c r="S19" s="284">
        <f>R19*$S$16</f>
        <v>17600</v>
      </c>
      <c r="U19" s="103"/>
      <c r="V19" s="97" t="s">
        <v>354</v>
      </c>
      <c r="W19" s="25" t="s">
        <v>341</v>
      </c>
      <c r="X19" s="288" t="s">
        <v>348</v>
      </c>
      <c r="Y19" s="104"/>
    </row>
    <row r="20" spans="1:25" ht="20.100000000000001" customHeight="1" thickBot="1" x14ac:dyDescent="0.2">
      <c r="A20" s="1"/>
      <c r="B20" s="1"/>
      <c r="C20" s="64"/>
      <c r="D20" s="342"/>
      <c r="E20" s="330" t="str">
        <f>IF(K2=1,$V$17,$V$20)</f>
        <v>セーフティスタッフ（SS-G）</v>
      </c>
      <c r="F20" s="159">
        <f>COUNTIF(受験者名簿!$AA$8:$AA$190,IF(受験申込書!$K$2=1,$W$17,$W$20))</f>
        <v>0</v>
      </c>
      <c r="G20" s="1"/>
      <c r="H20" s="17"/>
      <c r="P20" s="222" t="s">
        <v>110</v>
      </c>
      <c r="Q20" s="93" t="s">
        <v>131</v>
      </c>
      <c r="R20" s="284">
        <v>18000</v>
      </c>
      <c r="S20" s="284">
        <f>R20*$S$16</f>
        <v>19800</v>
      </c>
      <c r="U20" s="103"/>
      <c r="V20" s="98" t="s">
        <v>355</v>
      </c>
      <c r="W20" s="99" t="s">
        <v>342</v>
      </c>
      <c r="X20" s="289" t="s">
        <v>349</v>
      </c>
      <c r="Y20" s="104"/>
    </row>
    <row r="21" spans="1:25" ht="20.100000000000001" customHeight="1" thickTop="1" thickBot="1" x14ac:dyDescent="0.2">
      <c r="A21" s="1"/>
      <c r="B21" s="1"/>
      <c r="C21" s="67"/>
      <c r="D21" s="343"/>
      <c r="E21" s="154" t="s">
        <v>107</v>
      </c>
      <c r="F21" s="160">
        <f>SUM(F18:F20)</f>
        <v>0</v>
      </c>
      <c r="G21" s="1"/>
      <c r="H21" s="17"/>
      <c r="I21" s="122"/>
      <c r="P21" s="295" t="s">
        <v>111</v>
      </c>
      <c r="Q21" s="295" t="s">
        <v>111</v>
      </c>
      <c r="R21" s="295">
        <v>22000</v>
      </c>
      <c r="S21" s="295">
        <f>R21*$S$16</f>
        <v>24200.000000000004</v>
      </c>
      <c r="U21" s="103"/>
      <c r="Y21" s="104"/>
    </row>
    <row r="22" spans="1:25" ht="20.100000000000001" customHeight="1" thickTop="1" thickBot="1" x14ac:dyDescent="0.2">
      <c r="A22" s="1"/>
      <c r="B22" s="1"/>
      <c r="C22" s="22"/>
      <c r="D22" s="347" t="s">
        <v>71</v>
      </c>
      <c r="E22" s="347"/>
      <c r="F22" s="161" t="str">
        <f>IF(M17="","",VLOOKUP(M17,$Q$18:$S$21,3,FALSE))</f>
        <v/>
      </c>
      <c r="G22" s="1"/>
      <c r="H22" s="17"/>
      <c r="I22" s="122"/>
      <c r="J22" s="139"/>
      <c r="K22" s="139"/>
      <c r="L22" s="18"/>
      <c r="M22" s="18"/>
      <c r="N22" s="18"/>
      <c r="U22" s="105"/>
      <c r="V22" s="106"/>
      <c r="W22" s="106"/>
      <c r="X22" s="106"/>
      <c r="Y22" s="107"/>
    </row>
    <row r="23" spans="1:25" ht="20.100000000000001" customHeight="1" thickBot="1" x14ac:dyDescent="0.2">
      <c r="A23" s="1"/>
      <c r="B23" s="1"/>
      <c r="C23" s="16"/>
      <c r="D23" s="193" t="s">
        <v>70</v>
      </c>
      <c r="E23" s="193"/>
      <c r="F23" s="162" t="str">
        <f>IF(M17="","",F21*F22)</f>
        <v/>
      </c>
      <c r="G23" s="1"/>
      <c r="H23" s="17"/>
      <c r="I23" s="123"/>
      <c r="J23" s="139"/>
      <c r="K23" s="139"/>
      <c r="L23" s="18"/>
      <c r="M23" s="18"/>
      <c r="N23" s="18"/>
    </row>
    <row r="24" spans="1:25" ht="20.100000000000001" customHeight="1" thickBot="1" x14ac:dyDescent="0.2">
      <c r="A24" s="1"/>
      <c r="B24" s="1"/>
      <c r="C24" s="176"/>
      <c r="D24" s="177" t="s">
        <v>151</v>
      </c>
      <c r="E24" s="177"/>
      <c r="F24" s="178" t="str">
        <f>IF(F16="","",F16+7)</f>
        <v/>
      </c>
      <c r="G24" s="1"/>
      <c r="H24" s="17"/>
      <c r="I24" s="124"/>
      <c r="J24" s="142"/>
      <c r="K24" s="142"/>
      <c r="L24" s="267"/>
      <c r="M24" s="267"/>
      <c r="N24" s="267"/>
      <c r="O24" s="14"/>
      <c r="V24" s="65" t="s">
        <v>75</v>
      </c>
    </row>
    <row r="25" spans="1:25" ht="20.100000000000001" customHeight="1" thickTop="1" thickBot="1" x14ac:dyDescent="0.2">
      <c r="A25" s="1"/>
      <c r="B25" s="1"/>
      <c r="C25" s="173" t="s">
        <v>115</v>
      </c>
      <c r="D25" s="174" t="s">
        <v>113</v>
      </c>
      <c r="E25" s="174"/>
      <c r="F25" s="175"/>
      <c r="G25" s="1"/>
      <c r="H25" s="122"/>
      <c r="I25" s="32"/>
      <c r="J25" s="24"/>
      <c r="K25" s="24"/>
      <c r="L25" s="93" t="s">
        <v>132</v>
      </c>
      <c r="M25" s="275">
        <f>IF(F16="",E69+14,F16+14)</f>
        <v>14</v>
      </c>
      <c r="N25" s="268"/>
      <c r="O25" s="14"/>
      <c r="V25" s="56" t="s">
        <v>73</v>
      </c>
    </row>
    <row r="26" spans="1:25" ht="20.100000000000001" customHeight="1" thickBot="1" x14ac:dyDescent="0.2">
      <c r="A26" s="1"/>
      <c r="B26" s="1"/>
      <c r="C26" s="28"/>
      <c r="D26" s="32"/>
      <c r="E26" s="32"/>
      <c r="F26" s="131"/>
      <c r="G26" s="197"/>
      <c r="H26" s="122"/>
      <c r="I26" s="32"/>
      <c r="J26" s="133"/>
      <c r="K26" s="133"/>
      <c r="L26" s="268"/>
      <c r="M26" s="268"/>
      <c r="N26" s="268"/>
      <c r="O26" s="24"/>
      <c r="V26" s="57" t="s">
        <v>74</v>
      </c>
    </row>
    <row r="27" spans="1:25" ht="20.100000000000001" customHeight="1" thickBot="1" x14ac:dyDescent="0.2">
      <c r="A27" s="1"/>
      <c r="B27" s="241" t="s">
        <v>269</v>
      </c>
      <c r="D27" s="132"/>
      <c r="E27" s="32"/>
      <c r="F27" s="131"/>
      <c r="G27" s="197"/>
      <c r="H27" s="124"/>
      <c r="I27" s="122"/>
      <c r="J27" s="133"/>
      <c r="K27" s="139"/>
      <c r="L27" s="269" t="s">
        <v>84</v>
      </c>
      <c r="O27" s="14"/>
      <c r="P27" s="135" t="s">
        <v>9</v>
      </c>
      <c r="Q27" s="135" t="s">
        <v>75</v>
      </c>
    </row>
    <row r="28" spans="1:25" ht="20.100000000000001" customHeight="1" x14ac:dyDescent="0.15">
      <c r="A28" s="1"/>
      <c r="B28" s="1"/>
      <c r="C28" s="20" t="s">
        <v>21</v>
      </c>
      <c r="D28" s="21" t="s">
        <v>36</v>
      </c>
      <c r="E28" s="163" t="s">
        <v>0</v>
      </c>
      <c r="F28" s="165"/>
      <c r="G28" s="197"/>
      <c r="H28" s="32"/>
      <c r="I28" s="32"/>
      <c r="J28" s="139"/>
      <c r="K28" s="133"/>
      <c r="L28" s="93" t="s">
        <v>85</v>
      </c>
      <c r="M28" s="270" t="str">
        <f>IF(F28="","",TRIM(F28))</f>
        <v/>
      </c>
      <c r="N28" s="270" t="str">
        <f>IF(M28="","",M28&amp;" "&amp;M29)</f>
        <v/>
      </c>
      <c r="O28" s="14"/>
      <c r="P28" s="222" t="s">
        <v>10</v>
      </c>
      <c r="Q28" s="223" t="s">
        <v>149</v>
      </c>
    </row>
    <row r="29" spans="1:25" ht="20.100000000000001" customHeight="1" x14ac:dyDescent="0.15">
      <c r="A29" s="1"/>
      <c r="B29" s="1"/>
      <c r="C29" s="22"/>
      <c r="D29" s="114"/>
      <c r="E29" s="164" t="s">
        <v>1</v>
      </c>
      <c r="F29" s="166"/>
      <c r="G29" s="197"/>
      <c r="H29" s="32"/>
      <c r="I29" s="32"/>
      <c r="J29" s="133"/>
      <c r="K29" s="133"/>
      <c r="L29" s="93" t="s">
        <v>86</v>
      </c>
      <c r="M29" s="270" t="str">
        <f>IF(F29="","",TRIM(F29))</f>
        <v/>
      </c>
      <c r="O29" s="14"/>
      <c r="P29" s="93" t="s">
        <v>29</v>
      </c>
      <c r="Q29" s="34" t="s">
        <v>150</v>
      </c>
    </row>
    <row r="30" spans="1:25" ht="20.100000000000001" customHeight="1" thickBot="1" x14ac:dyDescent="0.2">
      <c r="A30" s="1"/>
      <c r="B30" s="1"/>
      <c r="C30" s="23" t="s">
        <v>21</v>
      </c>
      <c r="D30" s="348" t="s">
        <v>13</v>
      </c>
      <c r="E30" s="348"/>
      <c r="F30" s="259"/>
      <c r="G30" s="197"/>
      <c r="H30" s="32"/>
      <c r="I30" s="125"/>
      <c r="J30" s="133"/>
      <c r="K30" s="143"/>
      <c r="L30" s="93" t="s">
        <v>96</v>
      </c>
      <c r="M30" s="270" t="str">
        <f>IF(F30="","",TRIM(F30))</f>
        <v/>
      </c>
      <c r="O30" s="14"/>
      <c r="P30" s="93" t="s">
        <v>30</v>
      </c>
    </row>
    <row r="31" spans="1:25" ht="20.100000000000001" customHeight="1" thickTop="1" x14ac:dyDescent="0.15">
      <c r="A31" s="1"/>
      <c r="B31" s="1"/>
      <c r="C31" s="22" t="s">
        <v>21</v>
      </c>
      <c r="D31" s="347" t="s">
        <v>9</v>
      </c>
      <c r="E31" s="347"/>
      <c r="F31" s="167"/>
      <c r="G31" s="197"/>
      <c r="H31" s="32"/>
      <c r="J31" s="143"/>
      <c r="L31" s="93" t="s">
        <v>87</v>
      </c>
      <c r="M31" s="270" t="str">
        <f>IF(F31="","",F31)</f>
        <v/>
      </c>
      <c r="O31" s="26"/>
      <c r="P31" s="93" t="s">
        <v>31</v>
      </c>
    </row>
    <row r="32" spans="1:25" ht="20.100000000000001" customHeight="1" x14ac:dyDescent="0.15">
      <c r="A32" s="1"/>
      <c r="B32" s="1"/>
      <c r="C32" s="22" t="s">
        <v>21</v>
      </c>
      <c r="D32" s="347" t="s">
        <v>75</v>
      </c>
      <c r="E32" s="347"/>
      <c r="F32" s="168"/>
      <c r="G32" s="197"/>
      <c r="H32" s="122"/>
      <c r="L32" s="93" t="s">
        <v>167</v>
      </c>
      <c r="M32" s="271" t="str">
        <f>IF(F32="前","前","後")</f>
        <v>後</v>
      </c>
      <c r="O32" s="27"/>
      <c r="P32" s="93" t="s">
        <v>32</v>
      </c>
    </row>
    <row r="33" spans="1:20" ht="20.100000000000001" customHeight="1" x14ac:dyDescent="0.15">
      <c r="A33" s="1"/>
      <c r="B33" s="1"/>
      <c r="C33" s="13" t="s">
        <v>21</v>
      </c>
      <c r="D33" s="338" t="s">
        <v>40</v>
      </c>
      <c r="E33" s="338"/>
      <c r="F33" s="169"/>
      <c r="G33" s="197"/>
      <c r="H33" s="32"/>
      <c r="I33" s="122"/>
      <c r="K33" s="139"/>
      <c r="L33" s="93" t="s">
        <v>88</v>
      </c>
      <c r="M33" s="270" t="str">
        <f t="shared" ref="M33:M40" si="0">IF(F33="","",TRIM(F33))</f>
        <v/>
      </c>
      <c r="N33" s="270" t="str">
        <f>IF(M32="後",M33&amp;M31,M31&amp;M33)&amp;""</f>
        <v/>
      </c>
      <c r="P33" s="93" t="s">
        <v>33</v>
      </c>
    </row>
    <row r="34" spans="1:20" ht="20.100000000000001" customHeight="1" x14ac:dyDescent="0.15">
      <c r="A34" s="1"/>
      <c r="B34" s="1"/>
      <c r="C34" s="13"/>
      <c r="D34" s="337" t="s">
        <v>41</v>
      </c>
      <c r="E34" s="337"/>
      <c r="F34" s="169"/>
      <c r="G34" s="197"/>
      <c r="H34" s="32"/>
      <c r="I34" s="122"/>
      <c r="J34" s="139"/>
      <c r="K34" s="139"/>
      <c r="L34" s="93" t="s">
        <v>89</v>
      </c>
      <c r="M34" s="270" t="str">
        <f t="shared" si="0"/>
        <v/>
      </c>
      <c r="P34" s="93" t="s">
        <v>34</v>
      </c>
    </row>
    <row r="35" spans="1:20" ht="20.100000000000001" customHeight="1" x14ac:dyDescent="0.15">
      <c r="A35" s="1"/>
      <c r="B35" s="1"/>
      <c r="C35" s="13"/>
      <c r="D35" s="337" t="s">
        <v>42</v>
      </c>
      <c r="E35" s="337"/>
      <c r="F35" s="170"/>
      <c r="G35" s="197"/>
      <c r="H35" s="125"/>
      <c r="I35" s="123"/>
      <c r="J35" s="139"/>
      <c r="K35" s="142"/>
      <c r="L35" s="93" t="s">
        <v>90</v>
      </c>
      <c r="M35" s="270" t="str">
        <f t="shared" si="0"/>
        <v/>
      </c>
      <c r="O35" s="24"/>
      <c r="P35" s="222" t="s">
        <v>28</v>
      </c>
    </row>
    <row r="36" spans="1:20" ht="20.100000000000001" customHeight="1" x14ac:dyDescent="0.15">
      <c r="A36" s="1"/>
      <c r="B36" s="1"/>
      <c r="C36" s="13"/>
      <c r="D36" s="337" t="s">
        <v>43</v>
      </c>
      <c r="E36" s="337"/>
      <c r="F36" s="169"/>
      <c r="G36" s="197"/>
      <c r="I36" s="124"/>
      <c r="J36" s="142"/>
      <c r="K36" s="24"/>
      <c r="L36" s="93" t="s">
        <v>91</v>
      </c>
      <c r="M36" s="270" t="str">
        <f t="shared" si="0"/>
        <v/>
      </c>
      <c r="O36" s="24"/>
      <c r="P36" s="93" t="s">
        <v>39</v>
      </c>
    </row>
    <row r="37" spans="1:20" ht="20.100000000000001" customHeight="1" x14ac:dyDescent="0.15">
      <c r="A37" s="1"/>
      <c r="B37" s="1"/>
      <c r="C37" s="13" t="s">
        <v>21</v>
      </c>
      <c r="D37" s="338" t="s">
        <v>11</v>
      </c>
      <c r="E37" s="338"/>
      <c r="F37" s="171"/>
      <c r="G37" s="197"/>
      <c r="I37" s="32"/>
      <c r="J37" s="24"/>
      <c r="K37" s="133"/>
      <c r="L37" s="93" t="s">
        <v>92</v>
      </c>
      <c r="M37" s="270" t="str">
        <f t="shared" si="0"/>
        <v/>
      </c>
      <c r="O37" s="24"/>
    </row>
    <row r="38" spans="1:20" ht="20.100000000000001" customHeight="1" x14ac:dyDescent="0.15">
      <c r="A38" s="1"/>
      <c r="B38" s="1"/>
      <c r="C38" s="13" t="s">
        <v>21</v>
      </c>
      <c r="D38" s="338" t="s">
        <v>81</v>
      </c>
      <c r="E38" s="338"/>
      <c r="F38" s="169"/>
      <c r="G38" s="197"/>
      <c r="I38" s="32"/>
      <c r="J38" s="133"/>
      <c r="K38" s="133"/>
      <c r="L38" s="93" t="s">
        <v>93</v>
      </c>
      <c r="M38" s="270" t="str">
        <f t="shared" si="0"/>
        <v/>
      </c>
      <c r="O38" s="24"/>
      <c r="P38" s="224" t="s">
        <v>143</v>
      </c>
      <c r="Q38" s="224" t="s">
        <v>141</v>
      </c>
    </row>
    <row r="39" spans="1:20" ht="20.100000000000001" customHeight="1" x14ac:dyDescent="0.15">
      <c r="A39" s="1"/>
      <c r="B39" s="1"/>
      <c r="C39" s="13"/>
      <c r="D39" s="338" t="s">
        <v>35</v>
      </c>
      <c r="E39" s="338"/>
      <c r="F39" s="169"/>
      <c r="G39" s="197"/>
      <c r="H39" s="150"/>
      <c r="I39" s="32"/>
      <c r="J39" s="133"/>
      <c r="K39" s="133"/>
      <c r="L39" s="93" t="s">
        <v>94</v>
      </c>
      <c r="M39" s="270" t="str">
        <f t="shared" si="0"/>
        <v/>
      </c>
      <c r="O39" s="24"/>
      <c r="P39" s="225" t="s">
        <v>140</v>
      </c>
      <c r="Q39" s="54" t="s">
        <v>142</v>
      </c>
    </row>
    <row r="40" spans="1:20" ht="20.100000000000001" customHeight="1" thickBot="1" x14ac:dyDescent="0.2">
      <c r="A40" s="1"/>
      <c r="B40" s="1"/>
      <c r="C40" s="16" t="s">
        <v>21</v>
      </c>
      <c r="D40" s="363" t="s">
        <v>2</v>
      </c>
      <c r="E40" s="363"/>
      <c r="F40" s="172"/>
      <c r="G40" s="197"/>
      <c r="H40" s="150"/>
      <c r="I40" s="122"/>
      <c r="J40" s="133"/>
      <c r="K40" s="139"/>
      <c r="L40" s="93" t="s">
        <v>95</v>
      </c>
      <c r="M40" s="270" t="str">
        <f t="shared" si="0"/>
        <v/>
      </c>
      <c r="O40" s="24"/>
      <c r="P40" s="25" t="s">
        <v>139</v>
      </c>
      <c r="Q40" s="54" t="s">
        <v>138</v>
      </c>
    </row>
    <row r="41" spans="1:20" ht="20.100000000000001" customHeight="1" x14ac:dyDescent="0.15">
      <c r="A41" s="1"/>
      <c r="B41" s="1"/>
      <c r="C41" s="1"/>
      <c r="D41" s="1"/>
      <c r="E41" s="1"/>
      <c r="F41" s="1"/>
      <c r="G41" s="1"/>
      <c r="I41" s="122"/>
      <c r="J41" s="24"/>
      <c r="K41" s="24"/>
      <c r="L41" s="24"/>
      <c r="M41" s="24"/>
      <c r="N41" s="24"/>
      <c r="O41" s="14"/>
    </row>
    <row r="42" spans="1:20" ht="20.100000000000001" customHeight="1" thickBot="1" x14ac:dyDescent="0.2">
      <c r="A42" s="1"/>
      <c r="B42" s="241" t="s">
        <v>270</v>
      </c>
      <c r="C42" s="10"/>
      <c r="D42" s="1"/>
      <c r="E42" s="1"/>
      <c r="F42" s="1"/>
      <c r="G42" s="1"/>
      <c r="I42" s="122"/>
      <c r="J42" s="24"/>
      <c r="K42" s="24"/>
      <c r="L42" s="24"/>
      <c r="M42" s="24"/>
      <c r="N42" s="24"/>
      <c r="O42" s="14"/>
    </row>
    <row r="43" spans="1:20" ht="20.100000000000001" customHeight="1" thickBot="1" x14ac:dyDescent="0.2">
      <c r="A43" s="1"/>
      <c r="B43" s="241"/>
      <c r="C43" s="364" t="s">
        <v>362</v>
      </c>
      <c r="D43" s="365"/>
      <c r="E43" s="365"/>
      <c r="F43" s="365"/>
      <c r="G43" s="366"/>
      <c r="I43" s="122"/>
      <c r="J43" s="139"/>
      <c r="K43" s="139"/>
      <c r="O43" s="14"/>
    </row>
    <row r="44" spans="1:20" ht="20.100000000000001" customHeight="1" thickBot="1" x14ac:dyDescent="0.2">
      <c r="A44" s="1"/>
      <c r="B44" s="149"/>
      <c r="C44" s="1" t="s">
        <v>135</v>
      </c>
      <c r="D44" s="1"/>
      <c r="E44" s="1"/>
      <c r="F44" s="1"/>
      <c r="G44" s="150"/>
      <c r="I44" s="125"/>
      <c r="J44" s="139"/>
      <c r="K44" s="143"/>
      <c r="L44" s="282" t="s">
        <v>153</v>
      </c>
      <c r="M44" s="272" t="str">
        <f>IF(F45="",$P$39,F45)</f>
        <v>不要</v>
      </c>
    </row>
    <row r="45" spans="1:20" ht="20.100000000000001" customHeight="1" thickBot="1" x14ac:dyDescent="0.2">
      <c r="A45" s="1"/>
      <c r="B45" s="149"/>
      <c r="C45" s="151" t="s">
        <v>21</v>
      </c>
      <c r="D45" s="163" t="s">
        <v>136</v>
      </c>
      <c r="E45" s="181"/>
      <c r="F45" s="148"/>
      <c r="G45" s="150"/>
      <c r="J45" s="143"/>
      <c r="L45" s="281" t="s">
        <v>84</v>
      </c>
      <c r="M45" s="273" t="str">
        <f>IF(OR(M44=$P$39),"",IF(OR(F46=$Q$39,F46=""),$Q$39,$Q$40))</f>
        <v/>
      </c>
    </row>
    <row r="46" spans="1:20" ht="20.100000000000001" customHeight="1" thickBot="1" x14ac:dyDescent="0.2">
      <c r="A46" s="1"/>
      <c r="B46" s="149"/>
      <c r="C46" s="16"/>
      <c r="D46" s="179" t="s">
        <v>137</v>
      </c>
      <c r="E46" s="155"/>
      <c r="F46" s="180" t="s">
        <v>138</v>
      </c>
      <c r="G46" s="1"/>
      <c r="I46" s="122"/>
      <c r="L46" s="280" t="s">
        <v>168</v>
      </c>
      <c r="M46" s="198" t="s">
        <v>140</v>
      </c>
    </row>
    <row r="47" spans="1:20" ht="20.100000000000001" customHeight="1" x14ac:dyDescent="0.15">
      <c r="A47" s="1"/>
      <c r="B47" s="1"/>
      <c r="C47" s="233" t="s">
        <v>363</v>
      </c>
      <c r="D47" s="234"/>
      <c r="E47" s="234"/>
      <c r="F47" s="234"/>
      <c r="G47" s="1"/>
      <c r="I47" s="122"/>
      <c r="J47" s="139"/>
      <c r="L47" s="278" t="s">
        <v>253</v>
      </c>
      <c r="M47" s="279" t="str">
        <f>""</f>
        <v/>
      </c>
      <c r="T47" s="68"/>
    </row>
    <row r="48" spans="1:20" ht="20.100000000000001" customHeight="1" thickBot="1" x14ac:dyDescent="0.2">
      <c r="A48" s="1"/>
      <c r="B48" s="1"/>
      <c r="C48" s="233" t="s">
        <v>364</v>
      </c>
      <c r="D48" s="234"/>
      <c r="E48" s="234"/>
      <c r="F48" s="234"/>
      <c r="G48" s="1"/>
      <c r="I48" s="123"/>
      <c r="J48" s="139"/>
      <c r="K48" s="92"/>
      <c r="L48" s="281" t="s">
        <v>254</v>
      </c>
      <c r="M48" s="207" t="str">
        <f>""</f>
        <v/>
      </c>
      <c r="N48" s="2"/>
    </row>
    <row r="49" spans="1:17" ht="20.100000000000001" customHeight="1" thickBot="1" x14ac:dyDescent="0.2">
      <c r="A49" s="1"/>
      <c r="B49" s="1"/>
      <c r="C49" s="233" t="s">
        <v>365</v>
      </c>
      <c r="D49" s="234"/>
      <c r="E49" s="234"/>
      <c r="F49" s="234"/>
      <c r="G49" s="1"/>
      <c r="I49" s="124"/>
      <c r="J49" s="142"/>
      <c r="K49" s="14"/>
      <c r="L49" s="2"/>
      <c r="M49" s="2"/>
      <c r="N49" s="2"/>
      <c r="P49" s="226" t="s">
        <v>152</v>
      </c>
      <c r="Q49" s="227"/>
    </row>
    <row r="50" spans="1:17" ht="20.100000000000001" customHeight="1" thickBot="1" x14ac:dyDescent="0.2">
      <c r="A50" s="1"/>
      <c r="B50" s="1"/>
      <c r="C50" s="1"/>
      <c r="D50" s="1"/>
      <c r="E50" s="1"/>
      <c r="F50" s="1"/>
      <c r="G50" s="1"/>
      <c r="I50" s="32"/>
      <c r="J50" s="24"/>
      <c r="K50" s="230" t="s">
        <v>163</v>
      </c>
      <c r="L50" s="231" t="s">
        <v>84</v>
      </c>
      <c r="M50" s="232"/>
      <c r="N50" s="2" t="s">
        <v>326</v>
      </c>
      <c r="P50" s="228" t="s">
        <v>142</v>
      </c>
      <c r="Q50" s="229" t="s">
        <v>138</v>
      </c>
    </row>
    <row r="51" spans="1:17" ht="20.100000000000001" customHeight="1" thickBot="1" x14ac:dyDescent="0.2">
      <c r="A51" s="1"/>
      <c r="B51" s="1"/>
      <c r="C51" s="132" t="s">
        <v>144</v>
      </c>
      <c r="D51" s="1"/>
      <c r="E51" s="1"/>
      <c r="F51" s="1"/>
      <c r="G51" s="1"/>
      <c r="I51" s="32"/>
      <c r="J51" s="133"/>
      <c r="K51" s="209">
        <v>1</v>
      </c>
      <c r="L51" s="210" t="s">
        <v>154</v>
      </c>
      <c r="M51" s="198" t="str">
        <f t="shared" ref="M51:M63" si="1">IF($M$44=$P$39,$P51,HLOOKUP($M$45,$P$50:$Q$63,$K51+1,FALSE))</f>
        <v/>
      </c>
      <c r="N51" s="59" t="str">
        <f>IF(M51="","",M51&amp;" "&amp;M52)</f>
        <v/>
      </c>
      <c r="P51" s="199" t="str">
        <f t="shared" ref="P51:P63" si="2">M28</f>
        <v/>
      </c>
      <c r="Q51" s="200" t="str">
        <f>IF(F52="","",TRIM(F52))</f>
        <v/>
      </c>
    </row>
    <row r="52" spans="1:17" ht="20.100000000000001" customHeight="1" x14ac:dyDescent="0.15">
      <c r="A52" s="1"/>
      <c r="B52" s="1"/>
      <c r="C52" s="196"/>
      <c r="D52" s="21" t="s">
        <v>145</v>
      </c>
      <c r="E52" s="185" t="s">
        <v>0</v>
      </c>
      <c r="F52" s="182"/>
      <c r="G52" s="1"/>
      <c r="I52" s="32"/>
      <c r="J52" s="133"/>
      <c r="K52" s="211">
        <v>2</v>
      </c>
      <c r="L52" s="212" t="s">
        <v>155</v>
      </c>
      <c r="M52" s="201" t="str">
        <f t="shared" si="1"/>
        <v/>
      </c>
      <c r="N52" s="2"/>
      <c r="P52" s="202" t="str">
        <f t="shared" si="2"/>
        <v/>
      </c>
      <c r="Q52" s="201" t="str">
        <f>IF(F53="","",TRIM(F53))</f>
        <v/>
      </c>
    </row>
    <row r="53" spans="1:17" ht="20.100000000000001" customHeight="1" x14ac:dyDescent="0.15">
      <c r="A53" s="1"/>
      <c r="B53" s="1"/>
      <c r="C53" s="189"/>
      <c r="D53" s="114"/>
      <c r="E53" s="188" t="s">
        <v>1</v>
      </c>
      <c r="F53" s="194"/>
      <c r="G53" s="1"/>
      <c r="I53" s="32"/>
      <c r="J53" s="133"/>
      <c r="K53" s="211">
        <v>3</v>
      </c>
      <c r="L53" s="213" t="s">
        <v>162</v>
      </c>
      <c r="M53" s="201" t="str">
        <f t="shared" si="1"/>
        <v/>
      </c>
      <c r="N53" s="2"/>
      <c r="P53" s="202" t="str">
        <f t="shared" si="2"/>
        <v/>
      </c>
      <c r="Q53" s="201" t="str">
        <f>IF(F54="","",TRIM(F54))</f>
        <v/>
      </c>
    </row>
    <row r="54" spans="1:17" ht="20.100000000000001" customHeight="1" thickBot="1" x14ac:dyDescent="0.2">
      <c r="A54" s="1"/>
      <c r="B54" s="1"/>
      <c r="C54" s="195"/>
      <c r="D54" s="219" t="s">
        <v>148</v>
      </c>
      <c r="E54" s="186"/>
      <c r="F54" s="260"/>
      <c r="G54" s="1"/>
      <c r="I54" s="122"/>
      <c r="J54" s="133"/>
      <c r="K54" s="211">
        <v>4</v>
      </c>
      <c r="L54" s="113" t="s">
        <v>156</v>
      </c>
      <c r="M54" s="201" t="str">
        <f t="shared" si="1"/>
        <v/>
      </c>
      <c r="N54" s="2"/>
      <c r="P54" s="202" t="str">
        <f t="shared" si="2"/>
        <v/>
      </c>
      <c r="Q54" s="201" t="str">
        <f>IF(F55="","",F55)</f>
        <v/>
      </c>
    </row>
    <row r="55" spans="1:17" ht="20.100000000000001" customHeight="1" thickTop="1" x14ac:dyDescent="0.15">
      <c r="A55" s="1"/>
      <c r="B55" s="1"/>
      <c r="C55" s="189"/>
      <c r="D55" s="218" t="s">
        <v>9</v>
      </c>
      <c r="E55" s="190"/>
      <c r="F55" s="152"/>
      <c r="G55" s="1"/>
      <c r="I55" s="122"/>
      <c r="J55" s="139"/>
      <c r="K55" s="211">
        <v>5</v>
      </c>
      <c r="L55" s="113" t="s">
        <v>157</v>
      </c>
      <c r="M55" s="201" t="str">
        <f t="shared" si="1"/>
        <v>後</v>
      </c>
      <c r="N55" s="2" t="s">
        <v>327</v>
      </c>
      <c r="P55" s="202" t="str">
        <f t="shared" si="2"/>
        <v>後</v>
      </c>
      <c r="Q55" s="201" t="str">
        <f>IF(F56="前","前","後")</f>
        <v>後</v>
      </c>
    </row>
    <row r="56" spans="1:17" ht="20.100000000000001" customHeight="1" x14ac:dyDescent="0.15">
      <c r="A56" s="1"/>
      <c r="B56" s="1"/>
      <c r="C56" s="189"/>
      <c r="D56" s="218" t="s">
        <v>75</v>
      </c>
      <c r="E56" s="190"/>
      <c r="F56" s="152"/>
      <c r="G56" s="1"/>
      <c r="I56" s="122"/>
      <c r="J56" s="139"/>
      <c r="K56" s="211">
        <v>6</v>
      </c>
      <c r="L56" s="213" t="s">
        <v>164</v>
      </c>
      <c r="M56" s="201" t="str">
        <f t="shared" si="1"/>
        <v/>
      </c>
      <c r="N56" s="59" t="str">
        <f>IF(M55="後",M56&amp;M54,M54&amp;M56)&amp;""</f>
        <v/>
      </c>
      <c r="P56" s="202" t="str">
        <f t="shared" si="2"/>
        <v/>
      </c>
      <c r="Q56" s="201" t="str">
        <f t="shared" ref="Q56:Q63" si="3">IF(F57="","",TRIM(F57))</f>
        <v/>
      </c>
    </row>
    <row r="57" spans="1:17" ht="20.100000000000001" customHeight="1" x14ac:dyDescent="0.15">
      <c r="A57" s="1"/>
      <c r="B57" s="1"/>
      <c r="C57" s="187"/>
      <c r="D57" s="217" t="s">
        <v>40</v>
      </c>
      <c r="E57" s="188"/>
      <c r="F57" s="184"/>
      <c r="G57" s="1"/>
      <c r="I57" s="125"/>
      <c r="J57" s="139"/>
      <c r="K57" s="211">
        <v>7</v>
      </c>
      <c r="L57" s="213" t="s">
        <v>41</v>
      </c>
      <c r="M57" s="201" t="str">
        <f t="shared" si="1"/>
        <v/>
      </c>
      <c r="N57" s="2"/>
      <c r="P57" s="202" t="str">
        <f t="shared" si="2"/>
        <v/>
      </c>
      <c r="Q57" s="201" t="str">
        <f t="shared" si="3"/>
        <v/>
      </c>
    </row>
    <row r="58" spans="1:17" ht="20.100000000000001" customHeight="1" x14ac:dyDescent="0.15">
      <c r="A58" s="1"/>
      <c r="B58" s="1"/>
      <c r="C58" s="191"/>
      <c r="D58" s="216" t="s">
        <v>41</v>
      </c>
      <c r="E58" s="192"/>
      <c r="F58" s="184"/>
      <c r="G58" s="1"/>
      <c r="I58" s="123"/>
      <c r="J58" s="143"/>
      <c r="K58" s="211">
        <v>8</v>
      </c>
      <c r="L58" s="213" t="s">
        <v>165</v>
      </c>
      <c r="M58" s="201" t="str">
        <f t="shared" si="1"/>
        <v/>
      </c>
      <c r="N58" s="2"/>
      <c r="P58" s="202" t="str">
        <f t="shared" si="2"/>
        <v/>
      </c>
      <c r="Q58" s="201" t="str">
        <f t="shared" si="3"/>
        <v/>
      </c>
    </row>
    <row r="59" spans="1:17" ht="20.100000000000001" customHeight="1" x14ac:dyDescent="0.15">
      <c r="A59" s="1"/>
      <c r="B59" s="1"/>
      <c r="C59" s="191"/>
      <c r="D59" s="216" t="s">
        <v>42</v>
      </c>
      <c r="E59" s="192"/>
      <c r="F59" s="183"/>
      <c r="G59" s="1"/>
      <c r="I59" s="29"/>
      <c r="J59" s="142"/>
      <c r="K59" s="211">
        <v>9</v>
      </c>
      <c r="L59" s="213" t="s">
        <v>166</v>
      </c>
      <c r="M59" s="201" t="str">
        <f t="shared" si="1"/>
        <v/>
      </c>
      <c r="N59" s="2"/>
      <c r="P59" s="202" t="str">
        <f t="shared" si="2"/>
        <v/>
      </c>
      <c r="Q59" s="201" t="str">
        <f t="shared" si="3"/>
        <v/>
      </c>
    </row>
    <row r="60" spans="1:17" ht="20.100000000000001" customHeight="1" x14ac:dyDescent="0.15">
      <c r="A60" s="1"/>
      <c r="B60" s="1"/>
      <c r="C60" s="191"/>
      <c r="D60" s="216" t="s">
        <v>43</v>
      </c>
      <c r="E60" s="192"/>
      <c r="F60" s="183"/>
      <c r="G60" s="1"/>
      <c r="I60" s="29"/>
      <c r="J60" s="30"/>
      <c r="K60" s="211">
        <v>10</v>
      </c>
      <c r="L60" s="212" t="s">
        <v>158</v>
      </c>
      <c r="M60" s="201" t="str">
        <f t="shared" si="1"/>
        <v/>
      </c>
      <c r="N60" s="2"/>
      <c r="P60" s="202" t="str">
        <f t="shared" si="2"/>
        <v/>
      </c>
      <c r="Q60" s="201" t="str">
        <f t="shared" si="3"/>
        <v/>
      </c>
    </row>
    <row r="61" spans="1:17" ht="20.100000000000001" customHeight="1" x14ac:dyDescent="0.15">
      <c r="A61" s="1"/>
      <c r="B61" s="1"/>
      <c r="C61" s="13"/>
      <c r="D61" s="216" t="s">
        <v>123</v>
      </c>
      <c r="E61" s="192"/>
      <c r="F61" s="183"/>
      <c r="G61" s="1"/>
      <c r="I61" s="32"/>
      <c r="J61" s="30"/>
      <c r="K61" s="211">
        <v>11</v>
      </c>
      <c r="L61" s="213" t="s">
        <v>159</v>
      </c>
      <c r="M61" s="201" t="str">
        <f t="shared" si="1"/>
        <v/>
      </c>
      <c r="N61" s="2"/>
      <c r="P61" s="202" t="str">
        <f t="shared" si="2"/>
        <v/>
      </c>
      <c r="Q61" s="201" t="str">
        <f t="shared" si="3"/>
        <v/>
      </c>
    </row>
    <row r="62" spans="1:17" ht="20.100000000000001" customHeight="1" x14ac:dyDescent="0.15">
      <c r="A62" s="1"/>
      <c r="B62" s="1"/>
      <c r="C62" s="13"/>
      <c r="D62" s="216" t="s">
        <v>146</v>
      </c>
      <c r="E62" s="192"/>
      <c r="F62" s="183"/>
      <c r="G62" s="1"/>
      <c r="I62" s="32"/>
      <c r="J62" s="133"/>
      <c r="K62" s="211">
        <v>12</v>
      </c>
      <c r="L62" s="213" t="s">
        <v>160</v>
      </c>
      <c r="M62" s="201" t="str">
        <f t="shared" si="1"/>
        <v/>
      </c>
      <c r="N62" s="2"/>
      <c r="P62" s="202" t="str">
        <f t="shared" si="2"/>
        <v/>
      </c>
      <c r="Q62" s="201" t="str">
        <f t="shared" si="3"/>
        <v/>
      </c>
    </row>
    <row r="63" spans="1:17" ht="20.100000000000001" customHeight="1" thickBot="1" x14ac:dyDescent="0.2">
      <c r="A63" s="1"/>
      <c r="B63" s="1"/>
      <c r="C63" s="191"/>
      <c r="D63" s="216" t="s">
        <v>147</v>
      </c>
      <c r="E63" s="192"/>
      <c r="F63" s="183"/>
      <c r="G63" s="1"/>
      <c r="I63" s="122"/>
      <c r="J63" s="133"/>
      <c r="K63" s="214">
        <v>13</v>
      </c>
      <c r="L63" s="215" t="s">
        <v>161</v>
      </c>
      <c r="M63" s="207" t="str">
        <f t="shared" si="1"/>
        <v/>
      </c>
      <c r="N63" s="2"/>
      <c r="P63" s="208" t="str">
        <f t="shared" si="2"/>
        <v/>
      </c>
      <c r="Q63" s="207" t="str">
        <f t="shared" si="3"/>
        <v/>
      </c>
    </row>
    <row r="64" spans="1:17" ht="20.100000000000001" customHeight="1" thickBot="1" x14ac:dyDescent="0.2">
      <c r="A64" s="1"/>
      <c r="B64" s="1"/>
      <c r="C64" s="16"/>
      <c r="D64" s="193" t="s">
        <v>2</v>
      </c>
      <c r="E64" s="220"/>
      <c r="F64" s="221"/>
      <c r="G64" s="1"/>
      <c r="I64" s="122"/>
      <c r="J64" s="139"/>
    </row>
    <row r="65" spans="1:20" ht="15.95" customHeight="1" x14ac:dyDescent="0.15">
      <c r="A65" s="1"/>
      <c r="B65" s="1"/>
      <c r="C65" s="1"/>
      <c r="D65" s="1"/>
      <c r="E65" s="1"/>
      <c r="F65" s="1"/>
      <c r="G65" s="1"/>
      <c r="I65" s="126"/>
      <c r="J65" s="139"/>
      <c r="K65" s="139"/>
      <c r="L65" s="18"/>
      <c r="M65" s="18"/>
      <c r="N65" s="18"/>
    </row>
    <row r="66" spans="1:20" ht="15.95" customHeight="1" x14ac:dyDescent="0.15">
      <c r="A66" s="1"/>
      <c r="B66" s="1"/>
      <c r="C66" s="235"/>
      <c r="D66" s="236"/>
      <c r="E66" s="236"/>
      <c r="F66" s="236"/>
      <c r="G66" s="33" t="s">
        <v>367</v>
      </c>
      <c r="J66" s="139"/>
    </row>
    <row r="67" spans="1:20" ht="18" customHeight="1" x14ac:dyDescent="0.15">
      <c r="A67" s="1"/>
      <c r="B67" s="1"/>
      <c r="C67" s="1"/>
      <c r="D67" s="1"/>
      <c r="E67" s="1"/>
      <c r="F67" s="1"/>
      <c r="G67" s="1"/>
      <c r="I67" s="126"/>
      <c r="J67" s="133"/>
      <c r="K67" s="139"/>
      <c r="L67" s="18"/>
      <c r="M67" s="18"/>
      <c r="N67" s="18"/>
    </row>
    <row r="68" spans="1:20" ht="18" customHeight="1" x14ac:dyDescent="0.15">
      <c r="A68" s="1"/>
      <c r="B68" s="1"/>
      <c r="C68" s="1"/>
      <c r="D68" s="203" t="s">
        <v>83</v>
      </c>
      <c r="E68" s="1"/>
      <c r="F68" s="1"/>
      <c r="G68" s="1"/>
      <c r="K68" s="139"/>
      <c r="N68" s="18"/>
    </row>
    <row r="69" spans="1:20" ht="18" customHeight="1" x14ac:dyDescent="0.15">
      <c r="A69" s="1"/>
      <c r="B69" s="1"/>
      <c r="C69" s="1"/>
      <c r="D69" s="204" t="s">
        <v>122</v>
      </c>
      <c r="E69" s="205"/>
      <c r="F69" s="1"/>
      <c r="G69" s="1"/>
      <c r="K69" s="142"/>
      <c r="N69" s="267"/>
    </row>
    <row r="70" spans="1:20" ht="18" customHeight="1" x14ac:dyDescent="0.15">
      <c r="A70" s="1"/>
      <c r="B70" s="1"/>
      <c r="C70" s="1"/>
      <c r="D70" s="146" t="s">
        <v>255</v>
      </c>
      <c r="E70" s="206"/>
      <c r="F70" s="1"/>
      <c r="G70" s="1"/>
      <c r="I70" s="126"/>
      <c r="K70" s="24"/>
      <c r="N70" s="268"/>
    </row>
    <row r="71" spans="1:20" ht="18" customHeight="1" x14ac:dyDescent="0.15">
      <c r="A71" s="1"/>
      <c r="B71" s="1"/>
      <c r="C71" s="1"/>
      <c r="D71" s="146" t="s">
        <v>124</v>
      </c>
      <c r="E71" s="127"/>
      <c r="F71" s="1"/>
      <c r="G71" s="1"/>
      <c r="J71" s="274"/>
      <c r="K71" s="133"/>
      <c r="L71" s="268"/>
      <c r="M71" s="268"/>
      <c r="N71" s="268"/>
    </row>
    <row r="72" spans="1:20" ht="18" customHeight="1" x14ac:dyDescent="0.15">
      <c r="A72" s="1"/>
      <c r="B72" s="1"/>
      <c r="C72" s="1"/>
      <c r="D72" s="1"/>
      <c r="E72" s="1"/>
      <c r="F72" s="1"/>
      <c r="G72" s="1"/>
      <c r="I72" s="126"/>
      <c r="K72" s="133"/>
      <c r="L72" s="268"/>
      <c r="M72" s="268"/>
      <c r="N72" s="268"/>
    </row>
    <row r="73" spans="1:20" ht="18" customHeight="1" x14ac:dyDescent="0.15">
      <c r="A73" s="1"/>
      <c r="B73" s="1"/>
      <c r="C73" s="1"/>
      <c r="D73" s="1"/>
      <c r="E73" s="1"/>
      <c r="F73" s="1"/>
      <c r="G73" s="1"/>
      <c r="J73" s="274"/>
      <c r="K73" s="133"/>
      <c r="L73" s="268"/>
      <c r="M73" s="268"/>
      <c r="N73" s="268"/>
    </row>
    <row r="74" spans="1:20" ht="18" customHeight="1" x14ac:dyDescent="0.15">
      <c r="A74" s="1"/>
      <c r="B74" s="1"/>
      <c r="C74" s="1"/>
      <c r="D74" s="1"/>
      <c r="E74" s="1"/>
      <c r="F74" s="1"/>
      <c r="G74" s="1"/>
      <c r="I74" s="33"/>
      <c r="K74" s="133"/>
      <c r="L74" s="14" t="s">
        <v>66</v>
      </c>
      <c r="M74" s="2"/>
      <c r="N74" s="2"/>
      <c r="Q74" s="134"/>
      <c r="R74" s="134"/>
      <c r="S74" s="134"/>
      <c r="T74" s="134"/>
    </row>
    <row r="75" spans="1:20" ht="18" customHeight="1" x14ac:dyDescent="0.15">
      <c r="A75" s="1"/>
      <c r="B75" s="1"/>
      <c r="C75" s="1"/>
      <c r="D75" s="1"/>
      <c r="E75" s="1"/>
      <c r="F75" s="1"/>
      <c r="G75" s="1"/>
      <c r="K75" s="139"/>
      <c r="L75" s="34" t="s">
        <v>125</v>
      </c>
      <c r="M75" s="34" t="s">
        <v>67</v>
      </c>
      <c r="N75" s="62" t="s">
        <v>97</v>
      </c>
      <c r="O75" s="60"/>
      <c r="P75" s="147"/>
      <c r="Q75" s="60"/>
      <c r="R75" s="61"/>
      <c r="S75" s="134"/>
      <c r="T75" s="134"/>
    </row>
    <row r="76" spans="1:20" ht="18" customHeight="1" x14ac:dyDescent="0.15">
      <c r="A76" s="1"/>
      <c r="B76" s="1"/>
      <c r="C76" s="1"/>
      <c r="D76" s="1"/>
      <c r="E76" s="1"/>
      <c r="F76" s="1"/>
      <c r="G76" s="1"/>
      <c r="H76" s="122"/>
      <c r="J76" s="274"/>
      <c r="K76" s="139"/>
      <c r="L76" s="34" t="s">
        <v>256</v>
      </c>
      <c r="M76" s="35">
        <v>44340</v>
      </c>
      <c r="N76" s="360" t="s">
        <v>257</v>
      </c>
      <c r="O76" s="361"/>
      <c r="P76" s="361"/>
      <c r="Q76" s="361"/>
      <c r="R76" s="362"/>
      <c r="S76" s="134"/>
      <c r="T76" s="134"/>
    </row>
    <row r="77" spans="1:20" ht="18" customHeight="1" x14ac:dyDescent="0.15">
      <c r="A77" s="1"/>
      <c r="B77" s="1"/>
      <c r="C77" s="1"/>
      <c r="D77" s="1"/>
      <c r="E77" s="1"/>
      <c r="F77" s="1"/>
      <c r="G77" s="1"/>
      <c r="H77" s="122"/>
      <c r="K77" s="139"/>
      <c r="L77" s="34" t="s">
        <v>275</v>
      </c>
      <c r="M77" s="35">
        <v>44358</v>
      </c>
      <c r="N77" s="360" t="s">
        <v>276</v>
      </c>
      <c r="O77" s="361"/>
      <c r="P77" s="361"/>
      <c r="Q77" s="361"/>
      <c r="R77" s="362"/>
      <c r="S77" s="134"/>
      <c r="T77" s="134"/>
    </row>
    <row r="78" spans="1:20" ht="18" customHeight="1" x14ac:dyDescent="0.15">
      <c r="A78" s="1"/>
      <c r="B78" s="1"/>
      <c r="C78" s="1"/>
      <c r="D78" s="1"/>
      <c r="E78" s="1"/>
      <c r="F78" s="1"/>
      <c r="G78" s="1"/>
      <c r="H78" s="123"/>
      <c r="J78" s="274"/>
      <c r="K78" s="143"/>
      <c r="L78" s="34" t="s">
        <v>277</v>
      </c>
      <c r="M78" s="35">
        <v>44383</v>
      </c>
      <c r="N78" s="360" t="s">
        <v>278</v>
      </c>
      <c r="O78" s="361"/>
      <c r="P78" s="361"/>
      <c r="Q78" s="361"/>
      <c r="R78" s="362"/>
      <c r="S78" s="134"/>
      <c r="T78" s="134"/>
    </row>
    <row r="79" spans="1:20" ht="30" customHeight="1" x14ac:dyDescent="0.15">
      <c r="A79" s="1"/>
      <c r="B79" s="1"/>
      <c r="C79" s="1"/>
      <c r="D79" s="1"/>
      <c r="E79" s="1"/>
      <c r="F79" s="1"/>
      <c r="G79" s="1"/>
      <c r="H79" s="124"/>
      <c r="K79" s="142"/>
      <c r="L79" s="34" t="s">
        <v>279</v>
      </c>
      <c r="M79" s="35">
        <v>44508</v>
      </c>
      <c r="N79" s="360" t="s">
        <v>280</v>
      </c>
      <c r="O79" s="361"/>
      <c r="P79" s="361"/>
      <c r="Q79" s="361"/>
      <c r="R79" s="362"/>
      <c r="S79" s="134"/>
      <c r="T79" s="134"/>
    </row>
    <row r="80" spans="1:20" ht="35.25" customHeight="1" x14ac:dyDescent="0.15">
      <c r="A80" s="1"/>
      <c r="B80" s="1"/>
      <c r="C80" s="1"/>
      <c r="D80" s="1"/>
      <c r="E80" s="1"/>
      <c r="F80" s="1"/>
      <c r="G80" s="1"/>
      <c r="H80" s="32"/>
      <c r="J80" s="75"/>
      <c r="K80" s="30"/>
      <c r="L80" s="34" t="s">
        <v>283</v>
      </c>
      <c r="M80" s="35">
        <v>44539</v>
      </c>
      <c r="N80" s="360" t="s">
        <v>284</v>
      </c>
      <c r="O80" s="361"/>
      <c r="P80" s="361"/>
      <c r="Q80" s="361"/>
      <c r="R80" s="362"/>
      <c r="S80" s="134"/>
      <c r="T80" s="134"/>
    </row>
    <row r="81" spans="1:20" ht="18" customHeight="1" x14ac:dyDescent="0.15">
      <c r="A81" s="1"/>
      <c r="B81" s="1"/>
      <c r="C81" s="1"/>
      <c r="D81" s="1"/>
      <c r="E81" s="1"/>
      <c r="F81" s="1"/>
      <c r="G81" s="1"/>
      <c r="H81" s="32"/>
      <c r="K81" s="75"/>
      <c r="L81" s="34" t="s">
        <v>285</v>
      </c>
      <c r="M81" s="35">
        <v>44739</v>
      </c>
      <c r="N81" s="360" t="s">
        <v>286</v>
      </c>
      <c r="O81" s="361"/>
      <c r="P81" s="361"/>
      <c r="Q81" s="361"/>
      <c r="R81" s="362"/>
      <c r="S81" s="134"/>
      <c r="T81" s="134"/>
    </row>
    <row r="82" spans="1:20" ht="40.5" customHeight="1" x14ac:dyDescent="0.15">
      <c r="A82" s="1"/>
      <c r="B82" s="1"/>
      <c r="C82" s="1"/>
      <c r="D82" s="1"/>
      <c r="E82" s="1"/>
      <c r="F82" s="1"/>
      <c r="G82" s="1"/>
      <c r="H82" s="32"/>
      <c r="L82" s="34" t="s">
        <v>288</v>
      </c>
      <c r="M82" s="35">
        <v>44883</v>
      </c>
      <c r="N82" s="360" t="s">
        <v>287</v>
      </c>
      <c r="O82" s="361"/>
      <c r="P82" s="361"/>
      <c r="Q82" s="361"/>
      <c r="R82" s="362"/>
      <c r="S82" s="134"/>
      <c r="T82" s="134"/>
    </row>
    <row r="83" spans="1:20" ht="18" customHeight="1" x14ac:dyDescent="0.15">
      <c r="A83" s="1"/>
      <c r="B83" s="1"/>
      <c r="C83" s="1"/>
      <c r="D83" s="1"/>
      <c r="E83" s="1"/>
      <c r="F83" s="1"/>
      <c r="G83" s="1"/>
      <c r="H83" s="32"/>
      <c r="L83" s="34" t="s">
        <v>330</v>
      </c>
      <c r="M83" s="35">
        <v>44937</v>
      </c>
      <c r="N83" s="360" t="s">
        <v>331</v>
      </c>
      <c r="O83" s="361"/>
      <c r="P83" s="361"/>
      <c r="Q83" s="361"/>
      <c r="R83" s="362"/>
      <c r="S83" s="134"/>
      <c r="T83" s="134"/>
    </row>
    <row r="84" spans="1:20" ht="18" customHeight="1" x14ac:dyDescent="0.15">
      <c r="A84" s="1"/>
      <c r="B84" s="1"/>
      <c r="C84" s="1"/>
      <c r="D84" s="1"/>
      <c r="E84" s="1"/>
      <c r="F84" s="1"/>
      <c r="G84" s="1"/>
      <c r="H84" s="122"/>
      <c r="L84" s="34" t="s">
        <v>332</v>
      </c>
      <c r="M84" s="35">
        <v>45042</v>
      </c>
      <c r="N84" s="360" t="s">
        <v>333</v>
      </c>
      <c r="O84" s="361"/>
      <c r="P84" s="361"/>
      <c r="Q84" s="361"/>
      <c r="R84" s="362"/>
      <c r="S84" s="134"/>
      <c r="T84" s="134"/>
    </row>
    <row r="85" spans="1:20" ht="40.5" customHeight="1" x14ac:dyDescent="0.15">
      <c r="A85" s="1"/>
      <c r="B85" s="1"/>
      <c r="C85" s="1"/>
      <c r="D85" s="1"/>
      <c r="E85" s="1"/>
      <c r="F85" s="1"/>
      <c r="G85" s="1"/>
      <c r="H85" s="122"/>
      <c r="L85" s="34" t="s">
        <v>334</v>
      </c>
      <c r="M85" s="35">
        <v>45559</v>
      </c>
      <c r="N85" s="360" t="s">
        <v>339</v>
      </c>
      <c r="O85" s="361"/>
      <c r="P85" s="361"/>
      <c r="Q85" s="361"/>
      <c r="R85" s="362"/>
      <c r="S85" s="134"/>
      <c r="T85" s="134"/>
    </row>
    <row r="86" spans="1:20" ht="18" customHeight="1" x14ac:dyDescent="0.15">
      <c r="A86" s="1"/>
      <c r="B86" s="1"/>
      <c r="C86" s="1"/>
      <c r="D86" s="1"/>
      <c r="E86" s="1"/>
      <c r="F86" s="1"/>
      <c r="G86" s="1"/>
      <c r="H86" s="122"/>
      <c r="L86" s="34" t="s">
        <v>356</v>
      </c>
      <c r="M86" s="35">
        <v>45946</v>
      </c>
      <c r="N86" s="360" t="s">
        <v>357</v>
      </c>
      <c r="O86" s="361"/>
      <c r="P86" s="361"/>
      <c r="Q86" s="361"/>
      <c r="R86" s="362"/>
      <c r="S86" s="134"/>
      <c r="T86" s="134"/>
    </row>
    <row r="87" spans="1:20" ht="245.25" customHeight="1" x14ac:dyDescent="0.15">
      <c r="A87" s="1"/>
      <c r="B87" s="1"/>
      <c r="C87" s="1"/>
      <c r="D87" s="1"/>
      <c r="E87" s="1"/>
      <c r="F87" s="1"/>
      <c r="G87" s="1"/>
      <c r="H87" s="125"/>
      <c r="L87" s="34" t="s">
        <v>366</v>
      </c>
      <c r="M87" s="35">
        <v>46063</v>
      </c>
      <c r="N87" s="367" t="s">
        <v>368</v>
      </c>
      <c r="O87" s="368"/>
      <c r="P87" s="368"/>
      <c r="Q87" s="368"/>
      <c r="R87" s="369"/>
      <c r="S87" s="134"/>
      <c r="T87" s="134"/>
    </row>
    <row r="88" spans="1:20" ht="18" customHeight="1" x14ac:dyDescent="0.15">
      <c r="A88" s="1"/>
      <c r="B88" s="1"/>
      <c r="C88" s="1"/>
      <c r="D88" s="1"/>
      <c r="E88" s="1"/>
      <c r="F88" s="1"/>
      <c r="G88" s="1"/>
      <c r="H88" s="123"/>
      <c r="L88" s="34"/>
      <c r="M88" s="35"/>
      <c r="N88" s="360"/>
      <c r="O88" s="361"/>
      <c r="P88" s="361"/>
      <c r="Q88" s="361"/>
      <c r="R88" s="362"/>
    </row>
    <row r="89" spans="1:20" ht="18" customHeight="1" x14ac:dyDescent="0.15">
      <c r="A89" s="1"/>
      <c r="B89" s="1"/>
      <c r="C89" s="1"/>
      <c r="D89" s="1"/>
      <c r="E89" s="1"/>
      <c r="F89" s="1"/>
      <c r="G89" s="1"/>
      <c r="H89" s="29"/>
      <c r="L89" s="34"/>
      <c r="M89" s="35"/>
      <c r="N89" s="360"/>
      <c r="O89" s="361"/>
      <c r="P89" s="361"/>
      <c r="Q89" s="361"/>
      <c r="R89" s="362"/>
    </row>
    <row r="90" spans="1:20" ht="18" customHeight="1" x14ac:dyDescent="0.15">
      <c r="A90" s="1"/>
      <c r="B90" s="1"/>
      <c r="C90" s="1"/>
      <c r="D90" s="1"/>
      <c r="E90" s="1"/>
      <c r="F90" s="1"/>
      <c r="G90" s="1"/>
      <c r="H90" s="32"/>
      <c r="L90" s="34"/>
      <c r="M90" s="35"/>
      <c r="N90" s="360"/>
      <c r="O90" s="361"/>
      <c r="P90" s="361"/>
      <c r="Q90" s="361"/>
      <c r="R90" s="362"/>
    </row>
    <row r="91" spans="1:20" ht="18" customHeight="1" x14ac:dyDescent="0.15">
      <c r="A91" s="1"/>
      <c r="B91" s="1"/>
      <c r="C91" s="1"/>
      <c r="D91" s="1"/>
      <c r="E91" s="1"/>
      <c r="F91" s="1"/>
      <c r="G91" s="1"/>
      <c r="H91" s="32"/>
      <c r="L91" s="34"/>
      <c r="M91" s="35"/>
      <c r="N91" s="360"/>
      <c r="O91" s="361"/>
      <c r="P91" s="361"/>
      <c r="Q91" s="361"/>
      <c r="R91" s="362"/>
    </row>
    <row r="92" spans="1:20" ht="18" customHeight="1" x14ac:dyDescent="0.15">
      <c r="A92" s="1"/>
      <c r="B92" s="1"/>
      <c r="C92" s="1"/>
      <c r="D92" s="1"/>
      <c r="E92" s="1"/>
      <c r="F92" s="1"/>
      <c r="G92" s="1"/>
      <c r="H92" s="122"/>
      <c r="L92" s="34"/>
      <c r="M92" s="35"/>
      <c r="N92" s="360"/>
      <c r="O92" s="361"/>
      <c r="P92" s="361"/>
      <c r="Q92" s="361"/>
      <c r="R92" s="362"/>
    </row>
    <row r="93" spans="1:20" ht="18" customHeight="1" x14ac:dyDescent="0.15">
      <c r="A93" s="1"/>
      <c r="B93" s="1"/>
      <c r="C93" s="1"/>
      <c r="D93" s="1"/>
      <c r="E93" s="1"/>
      <c r="F93" s="1"/>
      <c r="G93" s="1"/>
      <c r="H93" s="122"/>
    </row>
    <row r="94" spans="1:20" ht="18" customHeight="1" x14ac:dyDescent="0.15">
      <c r="A94" s="1"/>
      <c r="B94" s="1"/>
      <c r="C94" s="1"/>
      <c r="D94" s="1"/>
      <c r="E94" s="1"/>
      <c r="F94" s="1"/>
      <c r="G94" s="1"/>
      <c r="H94" s="122"/>
    </row>
    <row r="95" spans="1:20" ht="18" customHeight="1" x14ac:dyDescent="0.15">
      <c r="A95" s="1"/>
      <c r="B95" s="1"/>
      <c r="C95" s="1"/>
      <c r="D95" s="1"/>
      <c r="E95" s="1"/>
      <c r="F95" s="1"/>
      <c r="G95" s="1"/>
      <c r="H95" s="32"/>
    </row>
    <row r="96" spans="1:20" ht="18" customHeight="1" x14ac:dyDescent="0.15">
      <c r="A96" s="1"/>
      <c r="B96" s="1"/>
      <c r="C96" s="1"/>
      <c r="D96" s="1"/>
      <c r="E96" s="1"/>
      <c r="F96" s="1"/>
      <c r="G96" s="1"/>
      <c r="H96" s="32"/>
    </row>
    <row r="97" spans="1:8" ht="18" customHeight="1" x14ac:dyDescent="0.15">
      <c r="A97" s="1"/>
      <c r="B97" s="1"/>
      <c r="C97" s="1"/>
      <c r="D97" s="1"/>
      <c r="E97" s="1"/>
      <c r="F97" s="1"/>
      <c r="G97" s="1"/>
    </row>
    <row r="98" spans="1:8" ht="18" customHeight="1" x14ac:dyDescent="0.15">
      <c r="A98" s="1"/>
      <c r="B98" s="1"/>
      <c r="C98" s="1"/>
      <c r="D98" s="1"/>
      <c r="E98" s="1"/>
      <c r="F98" s="1"/>
      <c r="G98" s="1"/>
    </row>
    <row r="99" spans="1:8" ht="18" customHeight="1" x14ac:dyDescent="0.15">
      <c r="A99" s="1"/>
      <c r="B99" s="1"/>
      <c r="C99" s="1"/>
      <c r="D99" s="1"/>
      <c r="E99" s="1"/>
      <c r="F99" s="1"/>
      <c r="G99" s="1"/>
      <c r="H99" s="126"/>
    </row>
    <row r="100" spans="1:8" ht="18" customHeight="1" x14ac:dyDescent="0.15">
      <c r="A100" s="1"/>
      <c r="B100" s="1"/>
      <c r="C100" s="1"/>
      <c r="D100" s="1"/>
      <c r="E100" s="1"/>
      <c r="F100" s="1"/>
      <c r="G100" s="1"/>
    </row>
    <row r="101" spans="1:8" ht="18" customHeight="1" x14ac:dyDescent="0.15">
      <c r="A101" s="1"/>
      <c r="B101" s="1"/>
      <c r="C101" s="1"/>
      <c r="D101" s="1"/>
      <c r="E101" s="1"/>
      <c r="F101" s="1"/>
      <c r="G101" s="32"/>
      <c r="H101" s="126"/>
    </row>
    <row r="102" spans="1:8" ht="18" customHeight="1" x14ac:dyDescent="0.15">
      <c r="A102" s="1"/>
      <c r="B102" s="1"/>
      <c r="C102" s="1"/>
      <c r="D102" s="1"/>
      <c r="E102" s="1"/>
      <c r="F102" s="31"/>
      <c r="G102" s="1"/>
    </row>
    <row r="103" spans="1:8" ht="18" customHeight="1" x14ac:dyDescent="0.15">
      <c r="A103" s="1"/>
      <c r="B103" s="1"/>
      <c r="C103" s="19"/>
      <c r="D103" s="1"/>
      <c r="E103" s="1"/>
      <c r="F103" s="1"/>
      <c r="G103" s="1"/>
    </row>
    <row r="104" spans="1:8" ht="18" customHeight="1" x14ac:dyDescent="0.15">
      <c r="A104" s="1"/>
      <c r="B104" s="1"/>
      <c r="C104" s="19"/>
      <c r="D104" s="1"/>
      <c r="E104" s="1"/>
      <c r="F104" s="1"/>
      <c r="G104" s="1"/>
      <c r="H104" s="126"/>
    </row>
    <row r="105" spans="1:8" ht="18" customHeight="1" x14ac:dyDescent="0.15">
      <c r="A105" s="1"/>
      <c r="B105" s="1"/>
      <c r="C105" s="19"/>
      <c r="D105" s="1"/>
      <c r="E105" s="28"/>
      <c r="F105" s="1"/>
      <c r="G105" s="1"/>
    </row>
    <row r="106" spans="1:8" ht="18" customHeight="1" x14ac:dyDescent="0.15">
      <c r="A106" s="1"/>
      <c r="B106" s="1"/>
      <c r="C106" s="19"/>
      <c r="D106" s="1"/>
      <c r="E106" s="28"/>
      <c r="F106" s="1"/>
      <c r="G106" s="1"/>
      <c r="H106" s="126"/>
    </row>
    <row r="107" spans="1:8" ht="18" customHeight="1" x14ac:dyDescent="0.15">
      <c r="A107" s="1"/>
      <c r="B107" s="1"/>
      <c r="C107" s="19"/>
      <c r="D107" s="1"/>
      <c r="E107" s="28"/>
      <c r="F107" s="1"/>
      <c r="G107" s="1"/>
    </row>
    <row r="108" spans="1:8" ht="18" customHeight="1" x14ac:dyDescent="0.15">
      <c r="A108" s="1"/>
      <c r="B108" s="1"/>
      <c r="C108" s="1"/>
      <c r="D108" s="1"/>
      <c r="E108" s="28"/>
      <c r="F108" s="1"/>
      <c r="G108" s="1"/>
      <c r="H108" s="33"/>
    </row>
    <row r="109" spans="1:8" ht="18" customHeight="1" x14ac:dyDescent="0.15">
      <c r="A109" s="1"/>
      <c r="B109" s="1"/>
      <c r="C109" s="1"/>
      <c r="D109" s="1"/>
      <c r="E109" s="28"/>
      <c r="F109" s="1"/>
      <c r="G109" s="1"/>
    </row>
    <row r="110" spans="1:8" ht="18" customHeight="1" x14ac:dyDescent="0.15">
      <c r="A110" s="1"/>
      <c r="B110" s="1"/>
      <c r="C110" s="1"/>
      <c r="D110" s="1"/>
      <c r="E110" s="1"/>
      <c r="F110" s="1"/>
      <c r="G110" s="1"/>
    </row>
    <row r="111" spans="1:8" ht="18" customHeight="1" x14ac:dyDescent="0.15">
      <c r="A111" s="1"/>
      <c r="B111" s="1"/>
      <c r="C111" s="1"/>
      <c r="D111" s="1"/>
      <c r="E111" s="1"/>
      <c r="F111" s="1"/>
      <c r="G111" s="1"/>
    </row>
    <row r="112" spans="1:8" ht="18" customHeight="1" x14ac:dyDescent="0.15">
      <c r="A112" s="1"/>
      <c r="B112" s="1"/>
      <c r="C112" s="1"/>
      <c r="D112" s="1"/>
      <c r="E112" s="1"/>
      <c r="F112" s="1"/>
      <c r="G112" s="1"/>
    </row>
    <row r="113" spans="1:8" ht="18" customHeight="1" x14ac:dyDescent="0.15">
      <c r="A113" s="1"/>
      <c r="B113" s="1"/>
      <c r="C113" s="1"/>
      <c r="D113" s="1"/>
      <c r="E113" s="1"/>
      <c r="F113" s="1"/>
      <c r="G113" s="33"/>
    </row>
    <row r="114" spans="1:8" ht="18" customHeight="1" x14ac:dyDescent="0.15">
      <c r="A114" s="1"/>
      <c r="B114" s="1"/>
      <c r="C114" s="1"/>
      <c r="D114" s="1"/>
      <c r="E114" s="1"/>
      <c r="F114" s="1"/>
      <c r="G114" s="1"/>
    </row>
    <row r="115" spans="1:8" ht="18" customHeight="1" x14ac:dyDescent="0.15">
      <c r="A115" s="1"/>
      <c r="B115" s="1"/>
      <c r="C115" s="1"/>
      <c r="D115" s="1"/>
      <c r="E115" s="1"/>
      <c r="F115" s="1"/>
      <c r="G115" s="1"/>
    </row>
    <row r="116" spans="1:8" x14ac:dyDescent="0.15">
      <c r="A116" s="1"/>
      <c r="B116" s="1"/>
      <c r="C116" s="1"/>
      <c r="D116" s="1"/>
      <c r="E116" s="1"/>
      <c r="F116" s="1"/>
      <c r="G116" s="1"/>
    </row>
    <row r="117" spans="1:8" x14ac:dyDescent="0.15">
      <c r="A117" s="1"/>
      <c r="B117" s="1"/>
      <c r="C117" s="1"/>
      <c r="D117" s="1"/>
      <c r="E117" s="1"/>
      <c r="F117" s="1"/>
      <c r="G117" s="1"/>
    </row>
    <row r="118" spans="1:8" x14ac:dyDescent="0.15">
      <c r="A118" s="1"/>
      <c r="B118" s="1"/>
      <c r="C118" s="1"/>
      <c r="D118" s="1"/>
      <c r="E118" s="1"/>
      <c r="F118" s="1"/>
      <c r="G118" s="1"/>
    </row>
    <row r="119" spans="1:8" x14ac:dyDescent="0.15">
      <c r="A119" s="1"/>
      <c r="B119" s="1"/>
      <c r="C119" s="1"/>
      <c r="D119" s="1"/>
      <c r="E119" s="1"/>
      <c r="F119" s="1"/>
      <c r="G119" s="1"/>
    </row>
    <row r="120" spans="1:8" x14ac:dyDescent="0.15">
      <c r="A120" s="1"/>
      <c r="B120" s="1"/>
      <c r="C120" s="1"/>
      <c r="D120" s="1"/>
      <c r="E120" s="1"/>
      <c r="F120" s="1"/>
      <c r="G120" s="1"/>
    </row>
    <row r="121" spans="1:8" x14ac:dyDescent="0.15">
      <c r="A121" s="1"/>
      <c r="B121" s="1"/>
      <c r="C121" s="1"/>
      <c r="D121" s="1"/>
      <c r="E121" s="1"/>
      <c r="F121" s="1"/>
      <c r="G121" s="1"/>
    </row>
    <row r="122" spans="1:8" x14ac:dyDescent="0.15">
      <c r="A122" s="1"/>
      <c r="B122" s="1"/>
      <c r="C122" s="1"/>
      <c r="D122" s="1"/>
      <c r="E122" s="1"/>
      <c r="F122" s="1"/>
      <c r="G122" s="1"/>
    </row>
    <row r="123" spans="1:8" x14ac:dyDescent="0.15">
      <c r="A123" s="1"/>
      <c r="B123" s="1"/>
      <c r="C123" s="1"/>
      <c r="D123" s="1"/>
      <c r="E123" s="1"/>
      <c r="F123" s="1"/>
      <c r="G123" s="1"/>
    </row>
    <row r="124" spans="1:8" x14ac:dyDescent="0.15">
      <c r="A124" s="1"/>
      <c r="B124" s="1"/>
      <c r="C124" s="1"/>
      <c r="D124" s="1"/>
      <c r="E124" s="1"/>
      <c r="F124" s="1"/>
      <c r="G124" s="1"/>
      <c r="H124" s="3"/>
    </row>
    <row r="125" spans="1:8" x14ac:dyDescent="0.15">
      <c r="A125" s="1"/>
      <c r="B125" s="1"/>
      <c r="C125" s="1"/>
      <c r="D125" s="1"/>
      <c r="E125" s="1"/>
      <c r="F125" s="1"/>
      <c r="G125" s="1"/>
      <c r="H125" s="3"/>
    </row>
    <row r="126" spans="1:8" x14ac:dyDescent="0.15">
      <c r="A126" s="1"/>
      <c r="B126" s="1"/>
      <c r="C126" s="1"/>
      <c r="D126" s="1"/>
      <c r="E126" s="1"/>
      <c r="F126" s="1"/>
      <c r="G126" s="1"/>
      <c r="H126" s="3"/>
    </row>
    <row r="127" spans="1:8" x14ac:dyDescent="0.15">
      <c r="A127" s="1"/>
      <c r="B127" s="1"/>
      <c r="C127" s="1"/>
      <c r="D127" s="1"/>
      <c r="E127" s="1"/>
      <c r="F127" s="1"/>
      <c r="G127" s="1"/>
      <c r="H127" s="3"/>
    </row>
    <row r="128" spans="1:8" x14ac:dyDescent="0.15">
      <c r="A128" s="1"/>
      <c r="B128" s="1"/>
      <c r="C128" s="1"/>
      <c r="D128" s="1"/>
      <c r="E128" s="1"/>
      <c r="F128" s="1"/>
      <c r="G128" s="1"/>
      <c r="H128" s="3"/>
    </row>
    <row r="129" spans="1:6" x14ac:dyDescent="0.15">
      <c r="A129" s="1"/>
      <c r="B129" s="1"/>
      <c r="C129" s="1"/>
      <c r="D129" s="1"/>
      <c r="E129" s="1"/>
      <c r="F129" s="1"/>
    </row>
  </sheetData>
  <sheetProtection algorithmName="SHA-512" hashValue="bOGV4xuLKJUY3wnv9c8ETH+je42DPxu7oES+ClAJ8vwcLy0XuZFq7bmPTzqjhg7iMas2V6xdxzvrQuXGIbuGhA==" saltValue="+wRg6IUaDmNp97RVu8/rDg==" spinCount="100000" sheet="1" objects="1" scenarios="1"/>
  <mergeCells count="41">
    <mergeCell ref="N81:R81"/>
    <mergeCell ref="N82:R82"/>
    <mergeCell ref="N83:R83"/>
    <mergeCell ref="N84:R84"/>
    <mergeCell ref="N85:R85"/>
    <mergeCell ref="N91:R91"/>
    <mergeCell ref="N92:R92"/>
    <mergeCell ref="N86:R86"/>
    <mergeCell ref="N87:R87"/>
    <mergeCell ref="N88:R88"/>
    <mergeCell ref="N89:R89"/>
    <mergeCell ref="N90:R90"/>
    <mergeCell ref="N79:R79"/>
    <mergeCell ref="N80:R80"/>
    <mergeCell ref="D40:E40"/>
    <mergeCell ref="D38:E38"/>
    <mergeCell ref="D34:E34"/>
    <mergeCell ref="C43:G43"/>
    <mergeCell ref="N76:R76"/>
    <mergeCell ref="N77:R77"/>
    <mergeCell ref="N78:R78"/>
    <mergeCell ref="C2:G2"/>
    <mergeCell ref="D33:E33"/>
    <mergeCell ref="D16:E16"/>
    <mergeCell ref="D31:E31"/>
    <mergeCell ref="D22:E22"/>
    <mergeCell ref="D30:E30"/>
    <mergeCell ref="D32:E32"/>
    <mergeCell ref="D17:E17"/>
    <mergeCell ref="E10:F10"/>
    <mergeCell ref="C7:F7"/>
    <mergeCell ref="C4:F5"/>
    <mergeCell ref="L6:M6"/>
    <mergeCell ref="L7:M7"/>
    <mergeCell ref="L5:M5"/>
    <mergeCell ref="D35:E35"/>
    <mergeCell ref="D39:E39"/>
    <mergeCell ref="D36:E36"/>
    <mergeCell ref="D37:E37"/>
    <mergeCell ref="C9:F9"/>
    <mergeCell ref="D19:D21"/>
  </mergeCells>
  <phoneticPr fontId="2"/>
  <conditionalFormatting sqref="C45:C46">
    <cfRule type="expression" dxfId="17" priority="9">
      <formula>$O$2=2</formula>
    </cfRule>
  </conditionalFormatting>
  <conditionalFormatting sqref="C10:E10">
    <cfRule type="expression" dxfId="16" priority="3">
      <formula>$D$67=2</formula>
    </cfRule>
  </conditionalFormatting>
  <conditionalFormatting sqref="C13:E13">
    <cfRule type="expression" dxfId="15" priority="2">
      <formula>$D$67=2</formula>
    </cfRule>
  </conditionalFormatting>
  <conditionalFormatting sqref="C16:E16 C17:D17 C18:E19 C20:C21 E20:E21 C28:E40">
    <cfRule type="expression" dxfId="14" priority="29">
      <formula>$O$2=2</formula>
    </cfRule>
  </conditionalFormatting>
  <conditionalFormatting sqref="C10:F10 C13:E13 C16:E25 F18:F24 C28:E40 C45:E46 C52:E64">
    <cfRule type="expression" dxfId="13" priority="1">
      <formula>$K$2=2</formula>
    </cfRule>
  </conditionalFormatting>
  <conditionalFormatting sqref="C22:F26">
    <cfRule type="expression" dxfId="12" priority="22">
      <formula>$O$2=2</formula>
    </cfRule>
  </conditionalFormatting>
  <conditionalFormatting sqref="C52:F64">
    <cfRule type="expression" dxfId="11" priority="54">
      <formula>$M$45&lt;&gt;$Q$40</formula>
    </cfRule>
  </conditionalFormatting>
  <conditionalFormatting sqref="D45:E46">
    <cfRule type="expression" dxfId="10" priority="11">
      <formula>$D$88=2</formula>
    </cfRule>
  </conditionalFormatting>
  <conditionalFormatting sqref="D27:F27">
    <cfRule type="expression" dxfId="9" priority="19">
      <formula>$O$2=2</formula>
    </cfRule>
  </conditionalFormatting>
  <conditionalFormatting sqref="F17">
    <cfRule type="expression" dxfId="8" priority="41">
      <formula>#REF!=$P$21</formula>
    </cfRule>
  </conditionalFormatting>
  <conditionalFormatting sqref="F46">
    <cfRule type="expression" dxfId="7" priority="53">
      <formula>$M$44=$P$39</formula>
    </cfRule>
  </conditionalFormatting>
  <dataValidations count="14">
    <dataValidation allowBlank="1" showInputMessage="1" showErrorMessage="1" prompt="日付を西暦で入力してください_x000a_例：○○○○年○月○日" sqref="M9:N9 F16 O9:O10 L16:M16 K11:N11 N10 L7 K9:K10" xr:uid="{00000000-0002-0000-0000-000000000000}"/>
    <dataValidation type="custom" allowBlank="1" showInputMessage="1" showErrorMessage="1" error="半角で入力してください" prompt="半角で入力してください" sqref="O32 H88 H78 F54 K35:N35 F102 K24:N24 F30 K79 K69 N69" xr:uid="{00000000-0002-0000-0000-000001000000}">
      <formula1>LEN(F24)=LENB(F24)</formula1>
    </dataValidation>
    <dataValidation type="custom" allowBlank="1" showInputMessage="1" showErrorMessage="1" error="半角数字で入力し下さい" prompt="半角数字で入力してください_x000a_例：○○○-○○○○" sqref="H92 F61 K27:N27 H84 O28 K65:N65 F37 K75 H32" xr:uid="{00000000-0002-0000-0000-000002000000}">
      <formula1>LEN(F27)=LENB(F27)</formula1>
    </dataValidation>
    <dataValidation type="custom" allowBlank="1" showInputMessage="1" showErrorMessage="1" error="半角数字で入力してください" prompt="半角数字で入力してください_x000a_例：○○-○○○○-○○○○" sqref="F64 H87 O31 F40 H35 K78 K44:N44 K30:N30" xr:uid="{00000000-0002-0000-0000-000003000000}">
      <formula1>LEN(F30)=LENB(F30)</formula1>
    </dataValidation>
    <dataValidation type="list" allowBlank="1" showInputMessage="1" showErrorMessage="1" prompt="・団体一般_x000a_・IGSAP法人正会員_x000a_・IGSAP法人賛助会員_x000a_のいずれかを選択してください" sqref="F17" xr:uid="{00000000-0002-0000-0000-000005000000}">
      <formula1>団体</formula1>
    </dataValidation>
    <dataValidation allowBlank="1" showInputMessage="1" prompt="このセルは自動入力です。" sqref="C10" xr:uid="{CB6C596C-F3F1-406F-A1C8-CDF5B7AD8B28}"/>
    <dataValidation allowBlank="1" showInputMessage="1" showErrorMessage="1" error="半角で入力してください" prompt="半角で入力してください" sqref="M48" xr:uid="{837ADA30-F79C-45BF-89D9-49611B4C5AA8}"/>
    <dataValidation type="list" allowBlank="1" showInputMessage="1" showErrorMessage="1" sqref="E71" xr:uid="{00000000-0002-0000-0000-000004000000}">
      <formula1>$Q$18:$Q$21</formula1>
    </dataValidation>
    <dataValidation type="list" allowBlank="1" showInputMessage="1" promptTitle="法人各の選定" prompt="リストから選択てください" sqref="F31" xr:uid="{00000000-0002-0000-0000-000007000000}">
      <formula1>$P$28:$P$36</formula1>
    </dataValidation>
    <dataValidation type="list" allowBlank="1" showInputMessage="1" showErrorMessage="1" promptTitle="法人格を選定" prompt="リストから選択してください。" sqref="F55" xr:uid="{00000000-0002-0000-0000-00000A000000}">
      <formula1>$P$28:$P$36</formula1>
    </dataValidation>
    <dataValidation type="list" allowBlank="1" showInputMessage="1" showErrorMessage="1" prompt="法人格の位置（前/後）を選択してください。" sqref="F56" xr:uid="{00000000-0002-0000-0000-00000B000000}">
      <formula1>$Q$28:$Q$29</formula1>
    </dataValidation>
    <dataValidation type="list" allowBlank="1" showInputMessage="1" showErrorMessage="1" prompt="法人格の位置（前／後）を選択してください。_x000a_" sqref="F32" xr:uid="{00000000-0002-0000-0000-00000C000000}">
      <formula1>$Q$28:$Q$29</formula1>
    </dataValidation>
    <dataValidation type="list" showInputMessage="1" showErrorMessage="1" prompt="請求書の発行要否を選択してください。" sqref="F45" xr:uid="{00000000-0002-0000-0000-000009000000}">
      <formula1>$P$39:$P$40</formula1>
    </dataValidation>
    <dataValidation type="list" showInputMessage="1" showErrorMessage="1" prompt="請求書を発行希望の場合は、請求書の送付先を指定してください。" sqref="F46" xr:uid="{00000000-0002-0000-0000-000008000000}">
      <formula1>$Q$39:$Q$40</formula1>
    </dataValidation>
  </dataValidations>
  <hyperlinks>
    <hyperlink ref="H11" r:id="rId1" xr:uid="{BE692CE1-20DF-4959-B2D2-5E27EBD42C1E}"/>
    <hyperlink ref="H13" r:id="rId2" xr:uid="{63087CF6-4C50-438B-B235-619F21A07AA8}"/>
    <hyperlink ref="H15" r:id="rId3" xr:uid="{4BF2DA78-C137-4DAB-8E7B-4F15FDE0EA89}"/>
  </hyperlinks>
  <printOptions horizontalCentered="1"/>
  <pageMargins left="0.59055118110236227" right="0.62992125984251968" top="0.39370078740157483" bottom="3.937007874015748E-2" header="0.31496062992125984" footer="0.31496062992125984"/>
  <pageSetup paperSize="9" scale="56" fitToWidth="2" orientation="portrait" r:id="rId4"/>
  <rowBreaks count="2" manualBreakCount="2">
    <brk id="44" max="8" man="1"/>
    <brk id="88" min="1" max="7" man="1"/>
  </rowBreaks>
  <colBreaks count="1" manualBreakCount="1">
    <brk id="7" max="78" man="1"/>
  </colBreaks>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187"/>
  <sheetViews>
    <sheetView zoomScale="115" zoomScaleNormal="115" workbookViewId="0">
      <pane xSplit="4" ySplit="7" topLeftCell="E11" activePane="bottomRight" state="frozen"/>
      <selection pane="topRight" activeCell="E1" sqref="E1"/>
      <selection pane="bottomLeft" activeCell="A8" sqref="A8"/>
      <selection pane="bottomRight" activeCell="C11" sqref="C11"/>
    </sheetView>
  </sheetViews>
  <sheetFormatPr defaultColWidth="9" defaultRowHeight="15.75" x14ac:dyDescent="0.15"/>
  <cols>
    <col min="1" max="1" width="4.25" style="3" customWidth="1"/>
    <col min="2" max="2" width="41.25" style="73" bestFit="1" customWidth="1"/>
    <col min="3" max="5" width="8.625" style="3" customWidth="1"/>
    <col min="6" max="6" width="10.5" style="3" customWidth="1"/>
    <col min="7" max="7" width="14" style="3" customWidth="1"/>
    <col min="8" max="8" width="13.75" style="3" bestFit="1" customWidth="1"/>
    <col min="9" max="9" width="33.625" style="3" customWidth="1"/>
    <col min="10" max="10" width="18.5" style="74" customWidth="1"/>
    <col min="11" max="11" width="30.75" style="3" customWidth="1"/>
    <col min="12" max="12" width="13.125" style="3" customWidth="1"/>
    <col min="13" max="13" width="17.125" style="3" customWidth="1"/>
    <col min="14" max="14" width="21.375" style="90" customWidth="1"/>
    <col min="15" max="15" width="20.125" style="90" customWidth="1"/>
    <col min="16" max="16" width="30.625" style="90" customWidth="1"/>
    <col min="17" max="17" width="27.875" style="90" bestFit="1" customWidth="1"/>
    <col min="18" max="18" width="45" style="90" customWidth="1"/>
    <col min="19" max="19" width="20.625" style="90" customWidth="1"/>
    <col min="20" max="20" width="13.625" style="90" bestFit="1" customWidth="1"/>
    <col min="21" max="21" width="38.125" style="90" customWidth="1"/>
    <col min="22" max="22" width="30.625" style="90" customWidth="1"/>
    <col min="23" max="23" width="16" style="91" customWidth="1"/>
    <col min="24" max="24" width="5" style="1" customWidth="1"/>
    <col min="25" max="25" width="6.125" style="2" hidden="1" customWidth="1"/>
    <col min="26" max="26" width="15.875" style="39" hidden="1" customWidth="1"/>
    <col min="27" max="27" width="8.5" style="75" hidden="1" customWidth="1"/>
    <col min="28" max="28" width="18" style="2" hidden="1" customWidth="1"/>
    <col min="29" max="29" width="10.75" style="2" hidden="1" customWidth="1"/>
    <col min="30" max="30" width="17.125" style="92" hidden="1" customWidth="1"/>
    <col min="31" max="31" width="7.5" style="2" hidden="1" customWidth="1"/>
    <col min="32" max="32" width="20.625" style="39" hidden="1" customWidth="1"/>
    <col min="33" max="33" width="15.875" style="39" hidden="1" customWidth="1"/>
    <col min="34" max="34" width="22.5" style="109" hidden="1" customWidth="1"/>
    <col min="35" max="35" width="7" style="237" hidden="1" customWidth="1"/>
    <col min="36" max="36" width="6.375" style="237" hidden="1" customWidth="1"/>
    <col min="37" max="37" width="5.25" style="2" hidden="1" customWidth="1"/>
    <col min="38" max="38" width="4.5" style="2" hidden="1" customWidth="1"/>
    <col min="39" max="39" width="2" style="2" hidden="1" customWidth="1"/>
    <col min="40" max="40" width="9" style="3" customWidth="1"/>
    <col min="41" max="16384" width="9" style="3"/>
  </cols>
  <sheetData>
    <row r="1" spans="1:38" ht="21.75" customHeight="1" thickBot="1" x14ac:dyDescent="0.2">
      <c r="A1" s="36" t="s">
        <v>119</v>
      </c>
      <c r="B1" s="37"/>
      <c r="C1" s="37"/>
      <c r="D1" s="37"/>
      <c r="E1" s="37"/>
      <c r="F1" s="1"/>
      <c r="G1" s="144" t="s">
        <v>121</v>
      </c>
      <c r="H1" s="299" t="str">
        <f>受験申込書!Q14</f>
        <v>一括管理番号を入力して下さい。</v>
      </c>
      <c r="I1" s="1"/>
      <c r="J1" s="38"/>
      <c r="K1" s="1"/>
      <c r="L1" s="1"/>
      <c r="M1" s="1"/>
      <c r="N1" s="78"/>
      <c r="O1" s="78"/>
      <c r="P1" s="78"/>
      <c r="Q1" s="78"/>
      <c r="R1" s="78"/>
      <c r="S1" s="78"/>
      <c r="T1" s="78"/>
      <c r="U1" s="78"/>
      <c r="V1" s="78"/>
      <c r="W1" s="79"/>
    </row>
    <row r="2" spans="1:38" x14ac:dyDescent="0.15">
      <c r="A2" s="10"/>
      <c r="B2" s="1"/>
      <c r="C2" s="10" t="s">
        <v>20</v>
      </c>
      <c r="D2" s="1"/>
      <c r="E2" s="1"/>
      <c r="F2" s="1"/>
      <c r="G2" s="1"/>
      <c r="H2" s="1"/>
      <c r="I2" s="1"/>
      <c r="J2" s="40"/>
      <c r="K2" s="1"/>
      <c r="L2" s="1"/>
      <c r="M2" s="1"/>
      <c r="N2" s="78"/>
      <c r="O2" s="78"/>
      <c r="P2" s="78"/>
      <c r="Q2" s="78"/>
      <c r="R2" s="78"/>
      <c r="S2" s="78"/>
      <c r="T2" s="78"/>
      <c r="U2" s="78"/>
      <c r="V2" s="78"/>
      <c r="W2" s="79"/>
    </row>
    <row r="3" spans="1:38" x14ac:dyDescent="0.15">
      <c r="A3" s="1"/>
      <c r="B3" s="1"/>
      <c r="C3" s="1"/>
      <c r="D3" s="1"/>
      <c r="E3" s="1"/>
      <c r="F3" s="1"/>
      <c r="G3" s="1"/>
      <c r="H3" s="1"/>
      <c r="I3" s="1"/>
      <c r="J3" s="40"/>
      <c r="K3" s="1"/>
      <c r="L3" s="1"/>
      <c r="M3" s="1"/>
      <c r="N3" s="78"/>
      <c r="O3" s="78"/>
      <c r="P3" s="78"/>
      <c r="Q3" s="78"/>
      <c r="R3" s="78"/>
      <c r="S3" s="78"/>
      <c r="T3" s="78"/>
      <c r="U3" s="78"/>
      <c r="V3" s="78"/>
      <c r="W3" s="79"/>
      <c r="Z3" s="92"/>
      <c r="AC3" s="58" t="s">
        <v>82</v>
      </c>
      <c r="AL3" s="2" t="str">
        <f>IF(ISERROR(VLOOKUP(1,AK8:AL107,2,FALSE)),"",VLOOKUP(1,AK8:AL107,2,FALSE))</f>
        <v/>
      </c>
    </row>
    <row r="4" spans="1:38" x14ac:dyDescent="0.15">
      <c r="A4" s="1"/>
      <c r="B4" s="28"/>
      <c r="C4" s="1"/>
      <c r="D4" s="1"/>
      <c r="E4" s="1"/>
      <c r="F4" s="1"/>
      <c r="G4" s="1" t="s">
        <v>114</v>
      </c>
      <c r="H4" s="1"/>
      <c r="I4" s="1"/>
      <c r="J4" s="40"/>
      <c r="K4" s="1"/>
      <c r="L4" s="1"/>
      <c r="M4" s="1"/>
      <c r="N4" s="78"/>
      <c r="O4" s="78"/>
      <c r="P4" s="78"/>
      <c r="Q4" s="78"/>
      <c r="R4" s="78"/>
      <c r="S4" s="78"/>
      <c r="T4" s="80"/>
      <c r="U4" s="78"/>
      <c r="V4" s="78"/>
      <c r="W4" s="79"/>
      <c r="Z4" s="128"/>
      <c r="AC4" s="58" t="str">
        <f>IF(受験申込書!E70="","",受験申込書!E70)</f>
        <v/>
      </c>
    </row>
    <row r="5" spans="1:38" x14ac:dyDescent="0.15">
      <c r="A5" s="1"/>
      <c r="B5" s="28"/>
      <c r="C5" s="370" t="s">
        <v>36</v>
      </c>
      <c r="D5" s="370"/>
      <c r="E5" s="370" t="s">
        <v>37</v>
      </c>
      <c r="F5" s="370"/>
      <c r="G5" s="370" t="s">
        <v>38</v>
      </c>
      <c r="H5" s="370"/>
      <c r="I5" s="1"/>
      <c r="J5" s="40"/>
      <c r="K5" s="1"/>
      <c r="L5" s="1"/>
      <c r="M5" s="1"/>
      <c r="N5" s="78"/>
      <c r="O5" s="78"/>
      <c r="P5" s="78"/>
      <c r="Q5" s="78"/>
      <c r="R5" s="78"/>
      <c r="S5" s="78"/>
      <c r="T5" s="81" t="s">
        <v>76</v>
      </c>
      <c r="U5" s="82"/>
      <c r="V5" s="82"/>
      <c r="W5" s="83"/>
    </row>
    <row r="6" spans="1:38" x14ac:dyDescent="0.15">
      <c r="A6" s="41" t="s">
        <v>49</v>
      </c>
      <c r="B6" s="71" t="s">
        <v>98</v>
      </c>
      <c r="C6" s="41" t="s">
        <v>17</v>
      </c>
      <c r="D6" s="41" t="s">
        <v>18</v>
      </c>
      <c r="E6" s="41" t="s">
        <v>50</v>
      </c>
      <c r="F6" s="41" t="s">
        <v>51</v>
      </c>
      <c r="G6" s="41" t="s">
        <v>52</v>
      </c>
      <c r="H6" s="41" t="s">
        <v>53</v>
      </c>
      <c r="I6" s="41" t="s">
        <v>72</v>
      </c>
      <c r="J6" s="42" t="s">
        <v>19</v>
      </c>
      <c r="K6" s="71" t="s">
        <v>264</v>
      </c>
      <c r="L6" s="41" t="s">
        <v>263</v>
      </c>
      <c r="M6" s="41" t="s">
        <v>265</v>
      </c>
      <c r="N6" s="84" t="s">
        <v>22</v>
      </c>
      <c r="O6" s="84" t="s">
        <v>23</v>
      </c>
      <c r="P6" s="84" t="s">
        <v>24</v>
      </c>
      <c r="Q6" s="84" t="s">
        <v>62</v>
      </c>
      <c r="R6" s="84" t="s">
        <v>63</v>
      </c>
      <c r="S6" s="84" t="s">
        <v>64</v>
      </c>
      <c r="T6" s="85" t="s">
        <v>99</v>
      </c>
      <c r="U6" s="85" t="s">
        <v>100</v>
      </c>
      <c r="V6" s="85" t="s">
        <v>77</v>
      </c>
      <c r="W6" s="86" t="s">
        <v>101</v>
      </c>
      <c r="X6" s="43"/>
      <c r="Y6" s="44" t="s">
        <v>80</v>
      </c>
      <c r="Z6" s="45" t="s">
        <v>260</v>
      </c>
      <c r="AA6" s="70" t="s">
        <v>120</v>
      </c>
      <c r="AB6" s="25" t="s">
        <v>133</v>
      </c>
      <c r="AC6" s="71" t="s">
        <v>82</v>
      </c>
      <c r="AD6" s="93" t="s">
        <v>116</v>
      </c>
      <c r="AE6" s="25" t="s">
        <v>16</v>
      </c>
      <c r="AF6" s="45" t="s">
        <v>61</v>
      </c>
      <c r="AG6" s="45" t="s">
        <v>60</v>
      </c>
      <c r="AH6" s="110" t="s">
        <v>117</v>
      </c>
      <c r="AI6" s="238" t="s">
        <v>169</v>
      </c>
      <c r="AJ6" s="238" t="s">
        <v>170</v>
      </c>
      <c r="AK6" s="62" t="s">
        <v>25</v>
      </c>
      <c r="AL6" s="113"/>
    </row>
    <row r="7" spans="1:38" x14ac:dyDescent="0.15">
      <c r="A7" s="46" t="s">
        <v>26</v>
      </c>
      <c r="B7" s="69" t="s">
        <v>273</v>
      </c>
      <c r="C7" s="46" t="s">
        <v>4</v>
      </c>
      <c r="D7" s="46" t="s">
        <v>5</v>
      </c>
      <c r="E7" s="46" t="s">
        <v>54</v>
      </c>
      <c r="F7" s="46" t="s">
        <v>55</v>
      </c>
      <c r="G7" s="46" t="s">
        <v>56</v>
      </c>
      <c r="H7" s="46" t="s">
        <v>57</v>
      </c>
      <c r="I7" s="63" t="s">
        <v>103</v>
      </c>
      <c r="J7" s="118">
        <v>36526</v>
      </c>
      <c r="K7" s="46" t="s">
        <v>343</v>
      </c>
      <c r="L7" s="47" t="s">
        <v>74</v>
      </c>
      <c r="M7" s="108" t="s">
        <v>10</v>
      </c>
      <c r="N7" s="69" t="s">
        <v>6</v>
      </c>
      <c r="O7" s="69" t="s">
        <v>58</v>
      </c>
      <c r="P7" s="69" t="s">
        <v>59</v>
      </c>
      <c r="Q7" s="69" t="s">
        <v>3</v>
      </c>
      <c r="R7" s="69" t="s">
        <v>7</v>
      </c>
      <c r="S7" s="69" t="s">
        <v>8</v>
      </c>
      <c r="T7" s="69" t="s">
        <v>78</v>
      </c>
      <c r="U7" s="69" t="s">
        <v>27</v>
      </c>
      <c r="V7" s="69" t="s">
        <v>12</v>
      </c>
      <c r="W7" s="87" t="s">
        <v>79</v>
      </c>
      <c r="X7" s="49"/>
      <c r="Y7" s="130">
        <v>99</v>
      </c>
      <c r="Z7" s="48" t="e">
        <f>IF($AA7="","",受験申込書!$F$16)</f>
        <v>#N/A</v>
      </c>
      <c r="AA7" s="76" t="e">
        <f>IF(OR($C7="",K7=""),"",VLOOKUP(K7,受験申込書!$V$15:$W$17,2,FALSE))</f>
        <v>#N/A</v>
      </c>
      <c r="AB7" s="50" t="e">
        <f t="shared" ref="AB7:AB70" si="0">IF($AA7="","",IF(L7="後",TRIM(N7)&amp;M7,M7&amp;TRIM(N7))&amp;"")</f>
        <v>#N/A</v>
      </c>
      <c r="AC7" s="76" t="e">
        <f t="shared" ref="AC7:AC70" si="1">IF(OR($AA7="",$AC$4=""),"",$AC$4)</f>
        <v>#N/A</v>
      </c>
      <c r="AD7" s="94" t="e">
        <f>IF($AA7="","",VLOOKUP(AA7,受験申込書!$W$15:$X$17,2,FALSE))</f>
        <v>#N/A</v>
      </c>
      <c r="AE7" s="50" t="e">
        <f>IF($AA7="","",受験申込書!$F$22)</f>
        <v>#N/A</v>
      </c>
      <c r="AF7" s="51" t="e">
        <f>IF($AA7="","",受験申込書!$M$25)</f>
        <v>#N/A</v>
      </c>
      <c r="AG7" s="51" t="e">
        <f>IF(OR($AA7="",受験申込書!$F$25=""),"",受験申込書!$F$25)&amp;""</f>
        <v>#N/A</v>
      </c>
      <c r="AH7" s="111" t="e">
        <f>IF($AA7="","","申込責任者："&amp;受験申込書!$F$28&amp;受験申込書!$F$29)</f>
        <v>#N/A</v>
      </c>
      <c r="AI7" s="239"/>
      <c r="AJ7" s="239"/>
      <c r="AK7" s="72">
        <f t="shared" ref="AK7:AK70" si="2">IF(C7="",0,IF(OR(D7="",E7="",F7="",G7="",H7="",I7="",J7="",K7="",T7="",U7="",W7=""),1,2))</f>
        <v>2</v>
      </c>
      <c r="AL7" s="72"/>
    </row>
    <row r="8" spans="1:38" ht="15.95" customHeight="1" x14ac:dyDescent="0.15">
      <c r="A8" s="52">
        <v>1</v>
      </c>
      <c r="B8" s="145" t="str">
        <f>IF(G8="","",IF(受験申込書!$Q$13="",受験申込書!$L$7,$H$1&amp;"-"&amp;TEXT(A8,"000")&amp;"-"&amp;PROPER(G8)&amp;"_"&amp;PROPER(H8)&amp;".jpg"))</f>
        <v/>
      </c>
      <c r="C8" s="88"/>
      <c r="D8" s="88"/>
      <c r="E8" s="88"/>
      <c r="F8" s="88"/>
      <c r="G8" s="88"/>
      <c r="H8" s="88"/>
      <c r="I8" s="115"/>
      <c r="J8" s="119"/>
      <c r="K8" s="88"/>
      <c r="L8" s="116"/>
      <c r="M8" s="88"/>
      <c r="N8" s="88"/>
      <c r="O8" s="88"/>
      <c r="P8" s="88"/>
      <c r="Q8" s="88"/>
      <c r="R8" s="88"/>
      <c r="S8" s="88"/>
      <c r="T8" s="88"/>
      <c r="U8" s="88"/>
      <c r="V8" s="88"/>
      <c r="W8" s="89"/>
      <c r="X8" s="49"/>
      <c r="Y8" s="129">
        <v>1</v>
      </c>
      <c r="Z8" s="53" t="str">
        <f>IF($C8="","",受験申込書!$M$16)</f>
        <v/>
      </c>
      <c r="AA8" s="70" t="str">
        <f>IF(OR($C8="",K8=""),"",VLOOKUP(K8,受験申込書!$V$15:$W$20,2,FALSE))</f>
        <v/>
      </c>
      <c r="AB8" s="77" t="str">
        <f t="shared" si="0"/>
        <v/>
      </c>
      <c r="AC8" s="41" t="str">
        <f t="shared" si="1"/>
        <v/>
      </c>
      <c r="AD8" s="77" t="str">
        <f>IF($AA8="","",VLOOKUP(AA8,受験申込書!$W$15:$X$20,2,FALSE))</f>
        <v/>
      </c>
      <c r="AE8" s="54" t="str">
        <f>IF($AA8="","",受験申込書!$F$22)</f>
        <v/>
      </c>
      <c r="AF8" s="55" t="str">
        <f>IF($AA8="","",受験申込書!$M$25)</f>
        <v/>
      </c>
      <c r="AG8" s="55" t="str">
        <f>IF(OR($AA8="",受験申込書!$F$25=""),"",受験申込書!$F$25)&amp;""</f>
        <v/>
      </c>
      <c r="AH8" s="112" t="str">
        <f>IF($AA8="","","申込責任者："&amp;受験申込書!$F$28&amp;受験申込書!$F$29)</f>
        <v/>
      </c>
      <c r="AI8" s="240" t="str">
        <f>IF($C8="","",受験申込書!$M$44)</f>
        <v/>
      </c>
      <c r="AJ8" s="240" t="str">
        <f>IF($C8="","",受験申込書!$M$46)</f>
        <v/>
      </c>
      <c r="AK8" s="25">
        <f t="shared" si="2"/>
        <v>0</v>
      </c>
      <c r="AL8" s="25">
        <v>1</v>
      </c>
    </row>
    <row r="9" spans="1:38" ht="15.95" customHeight="1" x14ac:dyDescent="0.15">
      <c r="A9" s="52">
        <v>2</v>
      </c>
      <c r="B9" s="145" t="str">
        <f>IF(G9="","",IF(受験申込書!$Q$13="",受験申込書!$L$7,$H$1&amp;"-"&amp;TEXT(A9,"000")&amp;"-"&amp;PROPER(G9)&amp;"_"&amp;PROPER(H9)&amp;".jpg"))</f>
        <v/>
      </c>
      <c r="C9" s="88"/>
      <c r="D9" s="88"/>
      <c r="E9" s="88"/>
      <c r="F9" s="88"/>
      <c r="G9" s="88"/>
      <c r="H9" s="88"/>
      <c r="I9" s="115"/>
      <c r="J9" s="119"/>
      <c r="K9" s="88"/>
      <c r="L9" s="116"/>
      <c r="M9" s="88"/>
      <c r="N9" s="88"/>
      <c r="O9" s="88"/>
      <c r="P9" s="88"/>
      <c r="Q9" s="88"/>
      <c r="R9" s="88"/>
      <c r="S9" s="88"/>
      <c r="T9" s="88"/>
      <c r="U9" s="88"/>
      <c r="V9" s="88"/>
      <c r="W9" s="89"/>
      <c r="X9" s="49"/>
      <c r="Y9" s="129">
        <v>2</v>
      </c>
      <c r="Z9" s="53" t="str">
        <f>IF($C9="","",受験申込書!$M$16)</f>
        <v/>
      </c>
      <c r="AA9" s="70" t="str">
        <f>IF(OR($C9="",K9=""),"",VLOOKUP(K9,受験申込書!$V$15:$W$20,2,FALSE))</f>
        <v/>
      </c>
      <c r="AB9" s="77" t="str">
        <f t="shared" si="0"/>
        <v/>
      </c>
      <c r="AC9" s="41" t="str">
        <f t="shared" si="1"/>
        <v/>
      </c>
      <c r="AD9" s="77" t="str">
        <f>IF($AA9="","",VLOOKUP(AA9,受験申込書!$W$15:$X$20,2,FALSE))</f>
        <v/>
      </c>
      <c r="AE9" s="54" t="str">
        <f>IF($AA9="","",受験申込書!$F$22)</f>
        <v/>
      </c>
      <c r="AF9" s="55" t="str">
        <f>IF($AA9="","",受験申込書!$M$25)</f>
        <v/>
      </c>
      <c r="AG9" s="55" t="str">
        <f>IF(OR($AA9="",受験申込書!$F$25=""),"",受験申込書!$F$25)&amp;""</f>
        <v/>
      </c>
      <c r="AH9" s="112" t="str">
        <f>IF($AA9="","","申込責任者："&amp;受験申込書!$F$28&amp;受験申込書!$F$29)</f>
        <v/>
      </c>
      <c r="AI9" s="240" t="str">
        <f>IF($C9="","",受験申込書!$M$44)</f>
        <v/>
      </c>
      <c r="AJ9" s="240" t="str">
        <f>IF($C9="","",受験申込書!$M$46)</f>
        <v/>
      </c>
      <c r="AK9" s="25">
        <f t="shared" si="2"/>
        <v>0</v>
      </c>
      <c r="AL9" s="25">
        <v>2</v>
      </c>
    </row>
    <row r="10" spans="1:38" ht="15.95" customHeight="1" x14ac:dyDescent="0.15">
      <c r="A10" s="52">
        <v>3</v>
      </c>
      <c r="B10" s="145" t="str">
        <f>IF(G10="","",IF(受験申込書!$Q$13="",受験申込書!$L$7,$H$1&amp;"-"&amp;TEXT(A10,"000")&amp;"-"&amp;PROPER(G10)&amp;"_"&amp;PROPER(H10)&amp;".jpg"))</f>
        <v/>
      </c>
      <c r="C10" s="88"/>
      <c r="D10" s="88"/>
      <c r="E10" s="88"/>
      <c r="F10" s="88"/>
      <c r="G10" s="88"/>
      <c r="H10" s="88"/>
      <c r="I10" s="115"/>
      <c r="J10" s="119"/>
      <c r="K10" s="88"/>
      <c r="L10" s="116"/>
      <c r="M10" s="88"/>
      <c r="N10" s="88"/>
      <c r="O10" s="88"/>
      <c r="P10" s="88"/>
      <c r="Q10" s="88"/>
      <c r="R10" s="88"/>
      <c r="S10" s="88"/>
      <c r="T10" s="88"/>
      <c r="U10" s="88"/>
      <c r="V10" s="88"/>
      <c r="W10" s="89"/>
      <c r="X10" s="49"/>
      <c r="Y10" s="129">
        <v>3</v>
      </c>
      <c r="Z10" s="53" t="str">
        <f>IF($C10="","",受験申込書!$M$16)</f>
        <v/>
      </c>
      <c r="AA10" s="70" t="str">
        <f>IF(OR($C10="",K10=""),"",VLOOKUP(K10,受験申込書!$V$15:$W$20,2,FALSE))</f>
        <v/>
      </c>
      <c r="AB10" s="77" t="str">
        <f t="shared" si="0"/>
        <v/>
      </c>
      <c r="AC10" s="41" t="str">
        <f t="shared" si="1"/>
        <v/>
      </c>
      <c r="AD10" s="77" t="str">
        <f>IF($AA10="","",VLOOKUP(AA10,受験申込書!$W$15:$X$20,2,FALSE))</f>
        <v/>
      </c>
      <c r="AE10" s="54" t="str">
        <f>IF($AA10="","",受験申込書!$F$22)</f>
        <v/>
      </c>
      <c r="AF10" s="55" t="str">
        <f>IF($AA10="","",受験申込書!$M$25)</f>
        <v/>
      </c>
      <c r="AG10" s="55" t="str">
        <f>IF(OR($AA10="",受験申込書!$F$25=""),"",受験申込書!$F$25)&amp;""</f>
        <v/>
      </c>
      <c r="AH10" s="112" t="str">
        <f>IF($AA10="","","申込責任者："&amp;受験申込書!$F$28&amp;受験申込書!$F$29)</f>
        <v/>
      </c>
      <c r="AI10" s="240" t="str">
        <f>IF($C10="","",受験申込書!$M$44)</f>
        <v/>
      </c>
      <c r="AJ10" s="240" t="str">
        <f>IF($C10="","",受験申込書!$M$46)</f>
        <v/>
      </c>
      <c r="AK10" s="25">
        <f t="shared" si="2"/>
        <v>0</v>
      </c>
      <c r="AL10" s="25">
        <v>3</v>
      </c>
    </row>
    <row r="11" spans="1:38" ht="15.95" customHeight="1" x14ac:dyDescent="0.15">
      <c r="A11" s="52">
        <v>4</v>
      </c>
      <c r="B11" s="145" t="str">
        <f>IF(G11="","",IF(受験申込書!$Q$13="",受験申込書!$L$7,$H$1&amp;"-"&amp;TEXT(A11,"000")&amp;"-"&amp;PROPER(G11)&amp;"_"&amp;PROPER(H11)&amp;".jpg"))</f>
        <v/>
      </c>
      <c r="C11" s="88"/>
      <c r="D11" s="88"/>
      <c r="E11" s="88"/>
      <c r="F11" s="88"/>
      <c r="G11" s="88"/>
      <c r="H11" s="88"/>
      <c r="I11" s="115"/>
      <c r="J11" s="119"/>
      <c r="K11" s="88"/>
      <c r="L11" s="116"/>
      <c r="M11" s="88"/>
      <c r="N11" s="88"/>
      <c r="O11" s="88"/>
      <c r="P11" s="88"/>
      <c r="Q11" s="88"/>
      <c r="R11" s="88"/>
      <c r="S11" s="88"/>
      <c r="T11" s="88"/>
      <c r="U11" s="88"/>
      <c r="V11" s="88"/>
      <c r="W11" s="89"/>
      <c r="X11" s="49"/>
      <c r="Y11" s="129">
        <v>4</v>
      </c>
      <c r="Z11" s="53" t="str">
        <f>IF($C11="","",受験申込書!$M$16)</f>
        <v/>
      </c>
      <c r="AA11" s="70" t="str">
        <f>IF(OR($C11="",K11=""),"",VLOOKUP(K11,受験申込書!$V$15:$W$20,2,FALSE))</f>
        <v/>
      </c>
      <c r="AB11" s="77" t="str">
        <f t="shared" si="0"/>
        <v/>
      </c>
      <c r="AC11" s="41" t="str">
        <f t="shared" si="1"/>
        <v/>
      </c>
      <c r="AD11" s="77" t="str">
        <f>IF($AA11="","",VLOOKUP(AA11,受験申込書!$W$15:$X$20,2,FALSE))</f>
        <v/>
      </c>
      <c r="AE11" s="54" t="str">
        <f>IF($AA11="","",受験申込書!$F$22)</f>
        <v/>
      </c>
      <c r="AF11" s="55" t="str">
        <f>IF($AA11="","",受験申込書!$M$25)</f>
        <v/>
      </c>
      <c r="AG11" s="55" t="str">
        <f>IF(OR($AA11="",受験申込書!$F$25=""),"",受験申込書!$F$25)&amp;""</f>
        <v/>
      </c>
      <c r="AH11" s="112" t="str">
        <f>IF($AA11="","","申込責任者："&amp;受験申込書!$F$28&amp;受験申込書!$F$29)</f>
        <v/>
      </c>
      <c r="AI11" s="240" t="str">
        <f>IF($C11="","",受験申込書!$M$44)</f>
        <v/>
      </c>
      <c r="AJ11" s="240" t="str">
        <f>IF($C11="","",受験申込書!$M$46)</f>
        <v/>
      </c>
      <c r="AK11" s="25">
        <f t="shared" si="2"/>
        <v>0</v>
      </c>
      <c r="AL11" s="25">
        <v>4</v>
      </c>
    </row>
    <row r="12" spans="1:38" ht="15.95" customHeight="1" x14ac:dyDescent="0.15">
      <c r="A12" s="52">
        <v>5</v>
      </c>
      <c r="B12" s="145" t="str">
        <f>IF(G12="","",IF(受験申込書!$Q$13="",受験申込書!$L$7,$H$1&amp;"-"&amp;TEXT(A12,"000")&amp;"-"&amp;PROPER(G12)&amp;"_"&amp;PROPER(H12)&amp;".jpg"))</f>
        <v/>
      </c>
      <c r="C12" s="88"/>
      <c r="D12" s="88"/>
      <c r="E12" s="88"/>
      <c r="F12" s="88"/>
      <c r="G12" s="88"/>
      <c r="H12" s="88"/>
      <c r="I12" s="115"/>
      <c r="J12" s="119"/>
      <c r="K12" s="88"/>
      <c r="L12" s="116"/>
      <c r="M12" s="88"/>
      <c r="N12" s="88"/>
      <c r="O12" s="88"/>
      <c r="P12" s="88"/>
      <c r="Q12" s="88"/>
      <c r="R12" s="88"/>
      <c r="S12" s="88"/>
      <c r="T12" s="88"/>
      <c r="U12" s="88"/>
      <c r="V12" s="88"/>
      <c r="W12" s="89"/>
      <c r="X12" s="49"/>
      <c r="Y12" s="129">
        <v>5</v>
      </c>
      <c r="Z12" s="53" t="str">
        <f>IF($C12="","",受験申込書!$M$16)</f>
        <v/>
      </c>
      <c r="AA12" s="70" t="str">
        <f>IF(OR($C12="",K12=""),"",VLOOKUP(K12,受験申込書!$V$15:$W$20,2,FALSE))</f>
        <v/>
      </c>
      <c r="AB12" s="77" t="str">
        <f t="shared" si="0"/>
        <v/>
      </c>
      <c r="AC12" s="41" t="str">
        <f t="shared" si="1"/>
        <v/>
      </c>
      <c r="AD12" s="77" t="str">
        <f>IF($AA12="","",VLOOKUP(AA12,受験申込書!$W$15:$X$20,2,FALSE))</f>
        <v/>
      </c>
      <c r="AE12" s="54" t="str">
        <f>IF($AA12="","",受験申込書!$F$22)</f>
        <v/>
      </c>
      <c r="AF12" s="55" t="str">
        <f>IF($AA12="","",受験申込書!$M$25)</f>
        <v/>
      </c>
      <c r="AG12" s="55" t="str">
        <f>IF(OR($AA12="",受験申込書!$F$25=""),"",受験申込書!$F$25)&amp;""</f>
        <v/>
      </c>
      <c r="AH12" s="112" t="str">
        <f>IF($AA12="","","申込責任者："&amp;受験申込書!$F$28&amp;受験申込書!$F$29)</f>
        <v/>
      </c>
      <c r="AI12" s="240" t="str">
        <f>IF($C12="","",受験申込書!$M$44)</f>
        <v/>
      </c>
      <c r="AJ12" s="240" t="str">
        <f>IF($C12="","",受験申込書!$M$46)</f>
        <v/>
      </c>
      <c r="AK12" s="25">
        <f t="shared" si="2"/>
        <v>0</v>
      </c>
      <c r="AL12" s="25">
        <v>5</v>
      </c>
    </row>
    <row r="13" spans="1:38" ht="15.95" customHeight="1" x14ac:dyDescent="0.15">
      <c r="A13" s="52">
        <v>6</v>
      </c>
      <c r="B13" s="145" t="str">
        <f>IF(G13="","",IF(受験申込書!$Q$13="",受験申込書!$L$7,$H$1&amp;"-"&amp;TEXT(A13,"000")&amp;"-"&amp;PROPER(G13)&amp;"_"&amp;PROPER(H13)&amp;".jpg"))</f>
        <v/>
      </c>
      <c r="C13" s="88"/>
      <c r="D13" s="88"/>
      <c r="E13" s="88"/>
      <c r="F13" s="88"/>
      <c r="G13" s="88"/>
      <c r="H13" s="88"/>
      <c r="I13" s="115"/>
      <c r="J13" s="119"/>
      <c r="K13" s="88"/>
      <c r="L13" s="116"/>
      <c r="M13" s="88"/>
      <c r="N13" s="88"/>
      <c r="O13" s="88"/>
      <c r="P13" s="88"/>
      <c r="Q13" s="88"/>
      <c r="R13" s="88"/>
      <c r="S13" s="88"/>
      <c r="T13" s="88"/>
      <c r="U13" s="88"/>
      <c r="V13" s="88"/>
      <c r="W13" s="89"/>
      <c r="X13" s="49"/>
      <c r="Y13" s="129">
        <v>6</v>
      </c>
      <c r="Z13" s="53" t="str">
        <f>IF($C13="","",受験申込書!$M$16)</f>
        <v/>
      </c>
      <c r="AA13" s="70" t="str">
        <f>IF(OR($C13="",K13=""),"",VLOOKUP(K13,受験申込書!$V$15:$W$20,2,FALSE))</f>
        <v/>
      </c>
      <c r="AB13" s="77" t="str">
        <f t="shared" si="0"/>
        <v/>
      </c>
      <c r="AC13" s="41" t="str">
        <f t="shared" si="1"/>
        <v/>
      </c>
      <c r="AD13" s="77" t="str">
        <f>IF($AA13="","",VLOOKUP(AA13,受験申込書!$W$15:$X$20,2,FALSE))</f>
        <v/>
      </c>
      <c r="AE13" s="54" t="str">
        <f>IF($AA13="","",受験申込書!$F$22)</f>
        <v/>
      </c>
      <c r="AF13" s="55" t="str">
        <f>IF($AA13="","",受験申込書!$M$25)</f>
        <v/>
      </c>
      <c r="AG13" s="55" t="str">
        <f>IF(OR($AA13="",受験申込書!$F$25=""),"",受験申込書!$F$25)&amp;""</f>
        <v/>
      </c>
      <c r="AH13" s="112" t="str">
        <f>IF($AA13="","","申込責任者："&amp;受験申込書!$F$28&amp;受験申込書!$F$29)</f>
        <v/>
      </c>
      <c r="AI13" s="240" t="str">
        <f>IF($C13="","",受験申込書!$M$44)</f>
        <v/>
      </c>
      <c r="AJ13" s="240" t="str">
        <f>IF($C13="","",受験申込書!$M$46)</f>
        <v/>
      </c>
      <c r="AK13" s="25">
        <f t="shared" si="2"/>
        <v>0</v>
      </c>
      <c r="AL13" s="25">
        <v>6</v>
      </c>
    </row>
    <row r="14" spans="1:38" ht="15.95" customHeight="1" x14ac:dyDescent="0.15">
      <c r="A14" s="52">
        <v>7</v>
      </c>
      <c r="B14" s="145" t="str">
        <f>IF(G14="","",IF(受験申込書!$Q$13="",受験申込書!$L$7,$H$1&amp;"-"&amp;TEXT(A14,"000")&amp;"-"&amp;PROPER(G14)&amp;"_"&amp;PROPER(H14)&amp;".jpg"))</f>
        <v/>
      </c>
      <c r="C14" s="88"/>
      <c r="D14" s="88"/>
      <c r="E14" s="88"/>
      <c r="F14" s="88"/>
      <c r="G14" s="88"/>
      <c r="H14" s="88"/>
      <c r="I14" s="115"/>
      <c r="J14" s="119"/>
      <c r="K14" s="88"/>
      <c r="L14" s="116"/>
      <c r="M14" s="88"/>
      <c r="N14" s="88"/>
      <c r="O14" s="88"/>
      <c r="P14" s="88"/>
      <c r="Q14" s="88"/>
      <c r="R14" s="88"/>
      <c r="S14" s="88"/>
      <c r="T14" s="88"/>
      <c r="U14" s="88"/>
      <c r="V14" s="88"/>
      <c r="W14" s="89"/>
      <c r="X14" s="49"/>
      <c r="Y14" s="129">
        <v>7</v>
      </c>
      <c r="Z14" s="53" t="str">
        <f>IF($C14="","",受験申込書!$M$16)</f>
        <v/>
      </c>
      <c r="AA14" s="70" t="str">
        <f>IF(OR($C14="",K14=""),"",VLOOKUP(K14,受験申込書!$V$15:$W$20,2,FALSE))</f>
        <v/>
      </c>
      <c r="AB14" s="77" t="str">
        <f t="shared" si="0"/>
        <v/>
      </c>
      <c r="AC14" s="41" t="str">
        <f t="shared" si="1"/>
        <v/>
      </c>
      <c r="AD14" s="77" t="str">
        <f>IF($AA14="","",VLOOKUP(AA14,受験申込書!$W$15:$X$20,2,FALSE))</f>
        <v/>
      </c>
      <c r="AE14" s="54" t="str">
        <f>IF($AA14="","",受験申込書!$F$22)</f>
        <v/>
      </c>
      <c r="AF14" s="55" t="str">
        <f>IF($AA14="","",受験申込書!$M$25)</f>
        <v/>
      </c>
      <c r="AG14" s="55" t="str">
        <f>IF(OR($AA14="",受験申込書!$F$25=""),"",受験申込書!$F$25)&amp;""</f>
        <v/>
      </c>
      <c r="AH14" s="112" t="str">
        <f>IF($AA14="","","申込責任者："&amp;受験申込書!$F$28&amp;受験申込書!$F$29)</f>
        <v/>
      </c>
      <c r="AI14" s="240" t="str">
        <f>IF($C14="","",受験申込書!$M$44)</f>
        <v/>
      </c>
      <c r="AJ14" s="240" t="str">
        <f>IF($C14="","",受験申込書!$M$46)</f>
        <v/>
      </c>
      <c r="AK14" s="25">
        <f t="shared" si="2"/>
        <v>0</v>
      </c>
      <c r="AL14" s="25">
        <v>7</v>
      </c>
    </row>
    <row r="15" spans="1:38" ht="15.95" customHeight="1" x14ac:dyDescent="0.15">
      <c r="A15" s="52">
        <v>8</v>
      </c>
      <c r="B15" s="145" t="str">
        <f>IF(G15="","",IF(受験申込書!$Q$13="",受験申込書!$L$7,$H$1&amp;"-"&amp;TEXT(A15,"000")&amp;"-"&amp;PROPER(G15)&amp;"_"&amp;PROPER(H15)&amp;".jpg"))</f>
        <v/>
      </c>
      <c r="C15" s="88"/>
      <c r="D15" s="88"/>
      <c r="E15" s="88"/>
      <c r="F15" s="88"/>
      <c r="G15" s="88"/>
      <c r="H15" s="88"/>
      <c r="I15" s="115"/>
      <c r="J15" s="119"/>
      <c r="K15" s="88"/>
      <c r="L15" s="116"/>
      <c r="M15" s="88"/>
      <c r="N15" s="88"/>
      <c r="O15" s="88"/>
      <c r="P15" s="88"/>
      <c r="Q15" s="88"/>
      <c r="R15" s="88"/>
      <c r="S15" s="88"/>
      <c r="T15" s="88"/>
      <c r="U15" s="88"/>
      <c r="V15" s="88"/>
      <c r="W15" s="89"/>
      <c r="X15" s="49"/>
      <c r="Y15" s="129">
        <v>8</v>
      </c>
      <c r="Z15" s="53" t="str">
        <f>IF($C15="","",受験申込書!$M$16)</f>
        <v/>
      </c>
      <c r="AA15" s="70" t="str">
        <f>IF(OR($C15="",K15=""),"",VLOOKUP(K15,受験申込書!$V$15:$W$20,2,FALSE))</f>
        <v/>
      </c>
      <c r="AB15" s="77" t="str">
        <f t="shared" si="0"/>
        <v/>
      </c>
      <c r="AC15" s="41" t="str">
        <f t="shared" si="1"/>
        <v/>
      </c>
      <c r="AD15" s="77" t="str">
        <f>IF($AA15="","",VLOOKUP(AA15,受験申込書!$W$15:$X$20,2,FALSE))</f>
        <v/>
      </c>
      <c r="AE15" s="54" t="str">
        <f>IF($AA15="","",受験申込書!$F$22)</f>
        <v/>
      </c>
      <c r="AF15" s="55" t="str">
        <f>IF($AA15="","",受験申込書!$M$25)</f>
        <v/>
      </c>
      <c r="AG15" s="55" t="str">
        <f>IF(OR($AA15="",受験申込書!$F$25=""),"",受験申込書!$F$25)&amp;""</f>
        <v/>
      </c>
      <c r="AH15" s="112" t="str">
        <f>IF($AA15="","","申込責任者："&amp;受験申込書!$F$28&amp;受験申込書!$F$29)</f>
        <v/>
      </c>
      <c r="AI15" s="240" t="str">
        <f>IF($C15="","",受験申込書!$M$44)</f>
        <v/>
      </c>
      <c r="AJ15" s="240" t="str">
        <f>IF($C15="","",受験申込書!$M$46)</f>
        <v/>
      </c>
      <c r="AK15" s="25">
        <f t="shared" si="2"/>
        <v>0</v>
      </c>
      <c r="AL15" s="25">
        <v>8</v>
      </c>
    </row>
    <row r="16" spans="1:38" ht="15.95" customHeight="1" x14ac:dyDescent="0.15">
      <c r="A16" s="52">
        <v>9</v>
      </c>
      <c r="B16" s="145" t="str">
        <f>IF(G16="","",IF(受験申込書!$Q$13="",受験申込書!$L$7,$H$1&amp;"-"&amp;TEXT(A16,"000")&amp;"-"&amp;PROPER(G16)&amp;"_"&amp;PROPER(H16)&amp;".jpg"))</f>
        <v/>
      </c>
      <c r="C16" s="88"/>
      <c r="D16" s="88"/>
      <c r="E16" s="88"/>
      <c r="F16" s="88"/>
      <c r="G16" s="88"/>
      <c r="H16" s="88"/>
      <c r="I16" s="115"/>
      <c r="J16" s="119"/>
      <c r="K16" s="88"/>
      <c r="L16" s="116"/>
      <c r="M16" s="88"/>
      <c r="N16" s="88"/>
      <c r="O16" s="88"/>
      <c r="P16" s="88"/>
      <c r="Q16" s="88"/>
      <c r="R16" s="88"/>
      <c r="S16" s="88"/>
      <c r="T16" s="88"/>
      <c r="U16" s="88"/>
      <c r="V16" s="88"/>
      <c r="W16" s="89"/>
      <c r="X16" s="49"/>
      <c r="Y16" s="129">
        <v>9</v>
      </c>
      <c r="Z16" s="53" t="str">
        <f>IF($C16="","",受験申込書!$M$16)</f>
        <v/>
      </c>
      <c r="AA16" s="70" t="str">
        <f>IF(OR($C16="",K16=""),"",VLOOKUP(K16,受験申込書!$V$15:$W$20,2,FALSE))</f>
        <v/>
      </c>
      <c r="AB16" s="77" t="str">
        <f t="shared" si="0"/>
        <v/>
      </c>
      <c r="AC16" s="41" t="str">
        <f t="shared" si="1"/>
        <v/>
      </c>
      <c r="AD16" s="77" t="str">
        <f>IF($AA16="","",VLOOKUP(AA16,受験申込書!$W$15:$X$20,2,FALSE))</f>
        <v/>
      </c>
      <c r="AE16" s="54" t="str">
        <f>IF($AA16="","",受験申込書!$F$22)</f>
        <v/>
      </c>
      <c r="AF16" s="55" t="str">
        <f>IF($AA16="","",受験申込書!$M$25)</f>
        <v/>
      </c>
      <c r="AG16" s="55" t="str">
        <f>IF(OR($AA16="",受験申込書!$F$25=""),"",受験申込書!$F$25)&amp;""</f>
        <v/>
      </c>
      <c r="AH16" s="112" t="str">
        <f>IF($AA16="","","申込責任者："&amp;受験申込書!$F$28&amp;受験申込書!$F$29)</f>
        <v/>
      </c>
      <c r="AI16" s="240" t="str">
        <f>IF($C16="","",受験申込書!$M$44)</f>
        <v/>
      </c>
      <c r="AJ16" s="240" t="str">
        <f>IF($C16="","",受験申込書!$M$46)</f>
        <v/>
      </c>
      <c r="AK16" s="25">
        <f t="shared" si="2"/>
        <v>0</v>
      </c>
      <c r="AL16" s="25">
        <v>9</v>
      </c>
    </row>
    <row r="17" spans="1:38" ht="15.95" customHeight="1" x14ac:dyDescent="0.15">
      <c r="A17" s="52">
        <v>10</v>
      </c>
      <c r="B17" s="145" t="str">
        <f>IF(G17="","",IF(受験申込書!$Q$13="",受験申込書!$L$7,$H$1&amp;"-"&amp;TEXT(A17,"000")&amp;"-"&amp;PROPER(G17)&amp;"_"&amp;PROPER(H17)&amp;".jpg"))</f>
        <v/>
      </c>
      <c r="C17" s="88"/>
      <c r="D17" s="88"/>
      <c r="E17" s="88"/>
      <c r="F17" s="88"/>
      <c r="G17" s="88"/>
      <c r="H17" s="88"/>
      <c r="I17" s="117"/>
      <c r="J17" s="119"/>
      <c r="K17" s="88"/>
      <c r="L17" s="116"/>
      <c r="M17" s="88"/>
      <c r="N17" s="88"/>
      <c r="O17" s="88"/>
      <c r="P17" s="88"/>
      <c r="Q17" s="88"/>
      <c r="R17" s="88"/>
      <c r="S17" s="88"/>
      <c r="T17" s="88"/>
      <c r="U17" s="88"/>
      <c r="V17" s="88"/>
      <c r="W17" s="89"/>
      <c r="X17" s="49"/>
      <c r="Y17" s="129">
        <v>10</v>
      </c>
      <c r="Z17" s="53" t="str">
        <f>IF($C17="","",受験申込書!$M$16)</f>
        <v/>
      </c>
      <c r="AA17" s="70" t="str">
        <f>IF(OR($C17="",K17=""),"",VLOOKUP(K17,受験申込書!$V$15:$W$20,2,FALSE))</f>
        <v/>
      </c>
      <c r="AB17" s="77" t="str">
        <f t="shared" si="0"/>
        <v/>
      </c>
      <c r="AC17" s="41" t="str">
        <f t="shared" si="1"/>
        <v/>
      </c>
      <c r="AD17" s="77" t="str">
        <f>IF($AA17="","",VLOOKUP(AA17,受験申込書!$W$15:$X$20,2,FALSE))</f>
        <v/>
      </c>
      <c r="AE17" s="54" t="str">
        <f>IF($AA17="","",受験申込書!$F$22)</f>
        <v/>
      </c>
      <c r="AF17" s="55" t="str">
        <f>IF($AA17="","",受験申込書!$M$25)</f>
        <v/>
      </c>
      <c r="AG17" s="55" t="str">
        <f>IF(OR($AA17="",受験申込書!$F$25=""),"",受験申込書!$F$25)&amp;""</f>
        <v/>
      </c>
      <c r="AH17" s="112" t="str">
        <f>IF($AA17="","","申込責任者："&amp;受験申込書!$F$28&amp;受験申込書!$F$29)</f>
        <v/>
      </c>
      <c r="AI17" s="240" t="str">
        <f>IF($C17="","",受験申込書!$M$44)</f>
        <v/>
      </c>
      <c r="AJ17" s="240" t="str">
        <f>IF($C17="","",受験申込書!$M$46)</f>
        <v/>
      </c>
      <c r="AK17" s="25">
        <f t="shared" si="2"/>
        <v>0</v>
      </c>
      <c r="AL17" s="25">
        <v>10</v>
      </c>
    </row>
    <row r="18" spans="1:38" ht="15.95" customHeight="1" x14ac:dyDescent="0.15">
      <c r="A18" s="52">
        <v>11</v>
      </c>
      <c r="B18" s="145" t="str">
        <f>IF(G18="","",IF(受験申込書!$Q$13="",受験申込書!$L$7,$H$1&amp;"-"&amp;TEXT(A18,"000")&amp;"-"&amp;PROPER(G18)&amp;"_"&amp;PROPER(H18)&amp;".jpg"))</f>
        <v/>
      </c>
      <c r="C18" s="88"/>
      <c r="D18" s="88"/>
      <c r="E18" s="88"/>
      <c r="F18" s="88"/>
      <c r="G18" s="88"/>
      <c r="H18" s="88"/>
      <c r="I18" s="117"/>
      <c r="J18" s="119"/>
      <c r="K18" s="88"/>
      <c r="L18" s="116"/>
      <c r="M18" s="88"/>
      <c r="N18" s="88"/>
      <c r="O18" s="88"/>
      <c r="P18" s="88"/>
      <c r="Q18" s="88"/>
      <c r="R18" s="88"/>
      <c r="S18" s="88"/>
      <c r="T18" s="88"/>
      <c r="U18" s="88"/>
      <c r="V18" s="88"/>
      <c r="W18" s="89"/>
      <c r="X18" s="49"/>
      <c r="Y18" s="129">
        <v>11</v>
      </c>
      <c r="Z18" s="53" t="str">
        <f>IF($C18="","",受験申込書!$M$16)</f>
        <v/>
      </c>
      <c r="AA18" s="70" t="str">
        <f>IF(OR($C18="",K18=""),"",VLOOKUP(K18,受験申込書!$V$15:$W$20,2,FALSE))</f>
        <v/>
      </c>
      <c r="AB18" s="77" t="str">
        <f t="shared" si="0"/>
        <v/>
      </c>
      <c r="AC18" s="41" t="str">
        <f t="shared" si="1"/>
        <v/>
      </c>
      <c r="AD18" s="77" t="str">
        <f>IF($AA18="","",VLOOKUP(AA18,受験申込書!$W$15:$X$20,2,FALSE))</f>
        <v/>
      </c>
      <c r="AE18" s="54" t="str">
        <f>IF($AA18="","",受験申込書!$F$22)</f>
        <v/>
      </c>
      <c r="AF18" s="55" t="str">
        <f>IF($AA18="","",受験申込書!$M$25)</f>
        <v/>
      </c>
      <c r="AG18" s="55" t="str">
        <f>IF(OR($AA18="",受験申込書!$F$25=""),"",受験申込書!$F$25)&amp;""</f>
        <v/>
      </c>
      <c r="AH18" s="112" t="str">
        <f>IF($AA18="","","申込責任者："&amp;受験申込書!$F$28&amp;受験申込書!$F$29)</f>
        <v/>
      </c>
      <c r="AI18" s="240" t="str">
        <f>IF($C18="","",受験申込書!$M$44)</f>
        <v/>
      </c>
      <c r="AJ18" s="240" t="str">
        <f>IF($C18="","",受験申込書!$M$46)</f>
        <v/>
      </c>
      <c r="AK18" s="25">
        <f t="shared" si="2"/>
        <v>0</v>
      </c>
      <c r="AL18" s="25">
        <v>11</v>
      </c>
    </row>
    <row r="19" spans="1:38" ht="15.95" customHeight="1" x14ac:dyDescent="0.15">
      <c r="A19" s="52">
        <v>12</v>
      </c>
      <c r="B19" s="145" t="str">
        <f>IF(G19="","",IF(受験申込書!$Q$13="",受験申込書!$L$7,$H$1&amp;"-"&amp;TEXT(A19,"000")&amp;"-"&amp;PROPER(G19)&amp;"_"&amp;PROPER(H19)&amp;".jpg"))</f>
        <v/>
      </c>
      <c r="C19" s="88"/>
      <c r="D19" s="88"/>
      <c r="E19" s="88"/>
      <c r="F19" s="88"/>
      <c r="G19" s="88"/>
      <c r="H19" s="88"/>
      <c r="I19" s="117"/>
      <c r="J19" s="119"/>
      <c r="K19" s="88"/>
      <c r="L19" s="116"/>
      <c r="M19" s="88"/>
      <c r="N19" s="88"/>
      <c r="O19" s="88"/>
      <c r="P19" s="88"/>
      <c r="Q19" s="88"/>
      <c r="R19" s="88"/>
      <c r="S19" s="88"/>
      <c r="T19" s="88"/>
      <c r="U19" s="88"/>
      <c r="V19" s="88"/>
      <c r="W19" s="89"/>
      <c r="X19" s="49"/>
      <c r="Y19" s="129">
        <v>12</v>
      </c>
      <c r="Z19" s="53" t="str">
        <f>IF($C19="","",受験申込書!$M$16)</f>
        <v/>
      </c>
      <c r="AA19" s="70" t="str">
        <f>IF(OR($C19="",K19=""),"",VLOOKUP(K19,受験申込書!$V$15:$W$20,2,FALSE))</f>
        <v/>
      </c>
      <c r="AB19" s="77" t="str">
        <f t="shared" si="0"/>
        <v/>
      </c>
      <c r="AC19" s="41" t="str">
        <f t="shared" si="1"/>
        <v/>
      </c>
      <c r="AD19" s="77" t="str">
        <f>IF($AA19="","",VLOOKUP(AA19,受験申込書!$W$15:$X$20,2,FALSE))</f>
        <v/>
      </c>
      <c r="AE19" s="54" t="str">
        <f>IF($AA19="","",受験申込書!$F$22)</f>
        <v/>
      </c>
      <c r="AF19" s="55" t="str">
        <f>IF($AA19="","",受験申込書!$M$25)</f>
        <v/>
      </c>
      <c r="AG19" s="55" t="str">
        <f>IF(OR($AA19="",受験申込書!$F$25=""),"",受験申込書!$F$25)&amp;""</f>
        <v/>
      </c>
      <c r="AH19" s="112" t="str">
        <f>IF($AA19="","","申込責任者："&amp;受験申込書!$F$28&amp;受験申込書!$F$29)</f>
        <v/>
      </c>
      <c r="AI19" s="240" t="str">
        <f>IF($C19="","",受験申込書!$M$44)</f>
        <v/>
      </c>
      <c r="AJ19" s="240" t="str">
        <f>IF($C19="","",受験申込書!$M$46)</f>
        <v/>
      </c>
      <c r="AK19" s="25">
        <f t="shared" si="2"/>
        <v>0</v>
      </c>
      <c r="AL19" s="25">
        <v>12</v>
      </c>
    </row>
    <row r="20" spans="1:38" ht="15.95" customHeight="1" x14ac:dyDescent="0.15">
      <c r="A20" s="52">
        <v>13</v>
      </c>
      <c r="B20" s="145" t="str">
        <f>IF(G20="","",IF(受験申込書!$Q$13="",受験申込書!$L$7,$H$1&amp;"-"&amp;TEXT(A20,"000")&amp;"-"&amp;PROPER(G20)&amp;"_"&amp;PROPER(H20)&amp;".jpg"))</f>
        <v/>
      </c>
      <c r="C20" s="88"/>
      <c r="D20" s="88"/>
      <c r="E20" s="88"/>
      <c r="F20" s="88"/>
      <c r="G20" s="88"/>
      <c r="H20" s="88"/>
      <c r="I20" s="117"/>
      <c r="J20" s="119"/>
      <c r="K20" s="88"/>
      <c r="L20" s="116"/>
      <c r="M20" s="88"/>
      <c r="N20" s="88"/>
      <c r="O20" s="88"/>
      <c r="P20" s="88"/>
      <c r="Q20" s="88"/>
      <c r="R20" s="88"/>
      <c r="S20" s="88"/>
      <c r="T20" s="88"/>
      <c r="U20" s="88"/>
      <c r="V20" s="88"/>
      <c r="W20" s="89"/>
      <c r="X20" s="49"/>
      <c r="Y20" s="129">
        <v>13</v>
      </c>
      <c r="Z20" s="53" t="str">
        <f>IF($C20="","",受験申込書!$M$16)</f>
        <v/>
      </c>
      <c r="AA20" s="70" t="str">
        <f>IF(OR($C20="",K20=""),"",VLOOKUP(K20,受験申込書!$V$15:$W$20,2,FALSE))</f>
        <v/>
      </c>
      <c r="AB20" s="77" t="str">
        <f t="shared" si="0"/>
        <v/>
      </c>
      <c r="AC20" s="41" t="str">
        <f t="shared" si="1"/>
        <v/>
      </c>
      <c r="AD20" s="77" t="str">
        <f>IF($AA20="","",VLOOKUP(AA20,受験申込書!$W$15:$X$20,2,FALSE))</f>
        <v/>
      </c>
      <c r="AE20" s="54" t="str">
        <f>IF($AA20="","",受験申込書!$F$22)</f>
        <v/>
      </c>
      <c r="AF20" s="55" t="str">
        <f>IF($AA20="","",受験申込書!$M$25)</f>
        <v/>
      </c>
      <c r="AG20" s="55" t="str">
        <f>IF(OR($AA20="",受験申込書!$F$25=""),"",受験申込書!$F$25)&amp;""</f>
        <v/>
      </c>
      <c r="AH20" s="112" t="str">
        <f>IF($AA20="","","申込責任者："&amp;受験申込書!$F$28&amp;受験申込書!$F$29)</f>
        <v/>
      </c>
      <c r="AI20" s="240" t="str">
        <f>IF($C20="","",受験申込書!$M$44)</f>
        <v/>
      </c>
      <c r="AJ20" s="240" t="str">
        <f>IF($C20="","",受験申込書!$M$46)</f>
        <v/>
      </c>
      <c r="AK20" s="25">
        <f t="shared" si="2"/>
        <v>0</v>
      </c>
      <c r="AL20" s="25">
        <v>13</v>
      </c>
    </row>
    <row r="21" spans="1:38" ht="15.95" customHeight="1" x14ac:dyDescent="0.15">
      <c r="A21" s="52">
        <v>14</v>
      </c>
      <c r="B21" s="145" t="str">
        <f>IF(G21="","",IF(受験申込書!$Q$13="",受験申込書!$L$7,$H$1&amp;"-"&amp;TEXT(A21,"000")&amp;"-"&amp;PROPER(G21)&amp;"_"&amp;PROPER(H21)&amp;".jpg"))</f>
        <v/>
      </c>
      <c r="C21" s="88"/>
      <c r="D21" s="88"/>
      <c r="E21" s="88"/>
      <c r="F21" s="88"/>
      <c r="G21" s="88"/>
      <c r="H21" s="88"/>
      <c r="I21" s="117"/>
      <c r="J21" s="119"/>
      <c r="K21" s="88"/>
      <c r="L21" s="116"/>
      <c r="M21" s="88"/>
      <c r="N21" s="88"/>
      <c r="O21" s="88"/>
      <c r="P21" s="88"/>
      <c r="Q21" s="88"/>
      <c r="R21" s="88"/>
      <c r="S21" s="88"/>
      <c r="T21" s="88"/>
      <c r="U21" s="88"/>
      <c r="V21" s="88"/>
      <c r="W21" s="89"/>
      <c r="X21" s="49"/>
      <c r="Y21" s="129">
        <v>14</v>
      </c>
      <c r="Z21" s="53" t="str">
        <f>IF($C21="","",受験申込書!$M$16)</f>
        <v/>
      </c>
      <c r="AA21" s="70" t="str">
        <f>IF(OR($C21="",K21=""),"",VLOOKUP(K21,受験申込書!$V$15:$W$20,2,FALSE))</f>
        <v/>
      </c>
      <c r="AB21" s="77" t="str">
        <f t="shared" si="0"/>
        <v/>
      </c>
      <c r="AC21" s="41" t="str">
        <f t="shared" si="1"/>
        <v/>
      </c>
      <c r="AD21" s="77" t="str">
        <f>IF($AA21="","",VLOOKUP(AA21,受験申込書!$W$15:$X$20,2,FALSE))</f>
        <v/>
      </c>
      <c r="AE21" s="54" t="str">
        <f>IF($AA21="","",受験申込書!$F$22)</f>
        <v/>
      </c>
      <c r="AF21" s="55" t="str">
        <f>IF($AA21="","",受験申込書!$M$25)</f>
        <v/>
      </c>
      <c r="AG21" s="55" t="str">
        <f>IF(OR($AA21="",受験申込書!$F$25=""),"",受験申込書!$F$25)&amp;""</f>
        <v/>
      </c>
      <c r="AH21" s="112" t="str">
        <f>IF($AA21="","","申込責任者："&amp;受験申込書!$F$28&amp;受験申込書!$F$29)</f>
        <v/>
      </c>
      <c r="AI21" s="240" t="str">
        <f>IF($C21="","",受験申込書!$M$44)</f>
        <v/>
      </c>
      <c r="AJ21" s="240" t="str">
        <f>IF($C21="","",受験申込書!$M$46)</f>
        <v/>
      </c>
      <c r="AK21" s="25">
        <f t="shared" si="2"/>
        <v>0</v>
      </c>
      <c r="AL21" s="25">
        <v>14</v>
      </c>
    </row>
    <row r="22" spans="1:38" ht="15.95" customHeight="1" x14ac:dyDescent="0.15">
      <c r="A22" s="52">
        <v>15</v>
      </c>
      <c r="B22" s="145" t="str">
        <f>IF(G22="","",IF(受験申込書!$Q$13="",受験申込書!$L$7,$H$1&amp;"-"&amp;TEXT(A22,"000")&amp;"-"&amp;PROPER(G22)&amp;"_"&amp;PROPER(H22)&amp;".jpg"))</f>
        <v/>
      </c>
      <c r="C22" s="88"/>
      <c r="D22" s="88"/>
      <c r="E22" s="88"/>
      <c r="F22" s="88"/>
      <c r="G22" s="88"/>
      <c r="H22" s="88"/>
      <c r="I22" s="117"/>
      <c r="J22" s="119"/>
      <c r="K22" s="88"/>
      <c r="L22" s="116"/>
      <c r="M22" s="88"/>
      <c r="N22" s="88"/>
      <c r="O22" s="88"/>
      <c r="P22" s="88"/>
      <c r="Q22" s="88"/>
      <c r="R22" s="88"/>
      <c r="S22" s="88"/>
      <c r="T22" s="88"/>
      <c r="U22" s="88"/>
      <c r="V22" s="88"/>
      <c r="W22" s="89"/>
      <c r="X22" s="49"/>
      <c r="Y22" s="129">
        <v>15</v>
      </c>
      <c r="Z22" s="53" t="str">
        <f>IF($C22="","",受験申込書!$M$16)</f>
        <v/>
      </c>
      <c r="AA22" s="70" t="str">
        <f>IF(OR($C22="",K22=""),"",VLOOKUP(K22,受験申込書!$V$15:$W$20,2,FALSE))</f>
        <v/>
      </c>
      <c r="AB22" s="77" t="str">
        <f t="shared" si="0"/>
        <v/>
      </c>
      <c r="AC22" s="41" t="str">
        <f t="shared" si="1"/>
        <v/>
      </c>
      <c r="AD22" s="77" t="str">
        <f>IF($AA22="","",VLOOKUP(AA22,受験申込書!$W$15:$X$20,2,FALSE))</f>
        <v/>
      </c>
      <c r="AE22" s="54" t="str">
        <f>IF($AA22="","",受験申込書!$F$22)</f>
        <v/>
      </c>
      <c r="AF22" s="55" t="str">
        <f>IF($AA22="","",受験申込書!$M$25)</f>
        <v/>
      </c>
      <c r="AG22" s="55" t="str">
        <f>IF(OR($AA22="",受験申込書!$F$25=""),"",受験申込書!$F$25)&amp;""</f>
        <v/>
      </c>
      <c r="AH22" s="112" t="str">
        <f>IF($AA22="","","申込責任者："&amp;受験申込書!$F$28&amp;受験申込書!$F$29)</f>
        <v/>
      </c>
      <c r="AI22" s="240" t="str">
        <f>IF($C22="","",受験申込書!$M$44)</f>
        <v/>
      </c>
      <c r="AJ22" s="240" t="str">
        <f>IF($C22="","",受験申込書!$M$46)</f>
        <v/>
      </c>
      <c r="AK22" s="25">
        <f t="shared" si="2"/>
        <v>0</v>
      </c>
      <c r="AL22" s="25">
        <v>15</v>
      </c>
    </row>
    <row r="23" spans="1:38" ht="15.95" customHeight="1" x14ac:dyDescent="0.15">
      <c r="A23" s="52">
        <v>16</v>
      </c>
      <c r="B23" s="145" t="str">
        <f>IF(G23="","",IF(受験申込書!$Q$13="",受験申込書!$L$7,$H$1&amp;"-"&amp;TEXT(A23,"000")&amp;"-"&amp;PROPER(G23)&amp;"_"&amp;PROPER(H23)&amp;".jpg"))</f>
        <v/>
      </c>
      <c r="C23" s="88"/>
      <c r="D23" s="88"/>
      <c r="E23" s="88"/>
      <c r="F23" s="88"/>
      <c r="G23" s="88"/>
      <c r="H23" s="88"/>
      <c r="I23" s="117"/>
      <c r="J23" s="119"/>
      <c r="K23" s="88"/>
      <c r="L23" s="116"/>
      <c r="M23" s="88"/>
      <c r="N23" s="88"/>
      <c r="O23" s="88"/>
      <c r="P23" s="88"/>
      <c r="Q23" s="88"/>
      <c r="R23" s="88"/>
      <c r="S23" s="88"/>
      <c r="T23" s="88"/>
      <c r="U23" s="88"/>
      <c r="V23" s="88"/>
      <c r="W23" s="89"/>
      <c r="X23" s="49"/>
      <c r="Y23" s="129">
        <v>16</v>
      </c>
      <c r="Z23" s="53" t="str">
        <f>IF($C23="","",受験申込書!$M$16)</f>
        <v/>
      </c>
      <c r="AA23" s="70" t="str">
        <f>IF(OR($C23="",K23=""),"",VLOOKUP(K23,受験申込書!$V$15:$W$20,2,FALSE))</f>
        <v/>
      </c>
      <c r="AB23" s="77" t="str">
        <f t="shared" si="0"/>
        <v/>
      </c>
      <c r="AC23" s="41" t="str">
        <f t="shared" si="1"/>
        <v/>
      </c>
      <c r="AD23" s="77" t="str">
        <f>IF($AA23="","",VLOOKUP(AA23,受験申込書!$W$15:$X$20,2,FALSE))</f>
        <v/>
      </c>
      <c r="AE23" s="54" t="str">
        <f>IF($AA23="","",受験申込書!$F$22)</f>
        <v/>
      </c>
      <c r="AF23" s="55" t="str">
        <f>IF($AA23="","",受験申込書!$M$25)</f>
        <v/>
      </c>
      <c r="AG23" s="55" t="str">
        <f>IF(OR($AA23="",受験申込書!$F$25=""),"",受験申込書!$F$25)&amp;""</f>
        <v/>
      </c>
      <c r="AH23" s="112" t="str">
        <f>IF($AA23="","","申込責任者："&amp;受験申込書!$F$28&amp;受験申込書!$F$29)</f>
        <v/>
      </c>
      <c r="AI23" s="240" t="str">
        <f>IF($C23="","",受験申込書!$M$44)</f>
        <v/>
      </c>
      <c r="AJ23" s="240" t="str">
        <f>IF($C23="","",受験申込書!$M$46)</f>
        <v/>
      </c>
      <c r="AK23" s="25">
        <f t="shared" si="2"/>
        <v>0</v>
      </c>
      <c r="AL23" s="25">
        <v>16</v>
      </c>
    </row>
    <row r="24" spans="1:38" ht="15.95" customHeight="1" x14ac:dyDescent="0.15">
      <c r="A24" s="52">
        <v>17</v>
      </c>
      <c r="B24" s="145" t="str">
        <f>IF(G24="","",IF(受験申込書!$Q$13="",受験申込書!$L$7,$H$1&amp;"-"&amp;TEXT(A24,"000")&amp;"-"&amp;PROPER(G24)&amp;"_"&amp;PROPER(H24)&amp;".jpg"))</f>
        <v/>
      </c>
      <c r="C24" s="88"/>
      <c r="D24" s="88"/>
      <c r="E24" s="88"/>
      <c r="F24" s="88"/>
      <c r="G24" s="88"/>
      <c r="H24" s="88"/>
      <c r="I24" s="117"/>
      <c r="J24" s="119"/>
      <c r="K24" s="88"/>
      <c r="L24" s="116"/>
      <c r="M24" s="88"/>
      <c r="N24" s="88"/>
      <c r="O24" s="88"/>
      <c r="P24" s="88"/>
      <c r="Q24" s="88"/>
      <c r="R24" s="88"/>
      <c r="S24" s="88"/>
      <c r="T24" s="88"/>
      <c r="U24" s="88"/>
      <c r="V24" s="88"/>
      <c r="W24" s="89"/>
      <c r="X24" s="49"/>
      <c r="Y24" s="129">
        <v>17</v>
      </c>
      <c r="Z24" s="53" t="str">
        <f>IF($C24="","",受験申込書!$M$16)</f>
        <v/>
      </c>
      <c r="AA24" s="70" t="str">
        <f>IF(OR($C24="",K24=""),"",VLOOKUP(K24,受験申込書!$V$15:$W$20,2,FALSE))</f>
        <v/>
      </c>
      <c r="AB24" s="77" t="str">
        <f t="shared" si="0"/>
        <v/>
      </c>
      <c r="AC24" s="41" t="str">
        <f t="shared" si="1"/>
        <v/>
      </c>
      <c r="AD24" s="77" t="str">
        <f>IF($AA24="","",VLOOKUP(AA24,受験申込書!$W$15:$X$20,2,FALSE))</f>
        <v/>
      </c>
      <c r="AE24" s="54" t="str">
        <f>IF($AA24="","",受験申込書!$F$22)</f>
        <v/>
      </c>
      <c r="AF24" s="55" t="str">
        <f>IF($AA24="","",受験申込書!$M$25)</f>
        <v/>
      </c>
      <c r="AG24" s="55" t="str">
        <f>IF(OR($AA24="",受験申込書!$F$25=""),"",受験申込書!$F$25)&amp;""</f>
        <v/>
      </c>
      <c r="AH24" s="112" t="str">
        <f>IF($AA24="","","申込責任者："&amp;受験申込書!$F$28&amp;受験申込書!$F$29)</f>
        <v/>
      </c>
      <c r="AI24" s="240" t="str">
        <f>IF($C24="","",受験申込書!$M$44)</f>
        <v/>
      </c>
      <c r="AJ24" s="240" t="str">
        <f>IF($C24="","",受験申込書!$M$46)</f>
        <v/>
      </c>
      <c r="AK24" s="25">
        <f t="shared" si="2"/>
        <v>0</v>
      </c>
      <c r="AL24" s="25">
        <v>17</v>
      </c>
    </row>
    <row r="25" spans="1:38" ht="15.95" customHeight="1" x14ac:dyDescent="0.15">
      <c r="A25" s="52">
        <v>18</v>
      </c>
      <c r="B25" s="145" t="str">
        <f>IF(G25="","",IF(受験申込書!$Q$13="",受験申込書!$L$7,$H$1&amp;"-"&amp;TEXT(A25,"000")&amp;"-"&amp;PROPER(G25)&amp;"_"&amp;PROPER(H25)&amp;".jpg"))</f>
        <v/>
      </c>
      <c r="C25" s="88"/>
      <c r="D25" s="88"/>
      <c r="E25" s="88"/>
      <c r="F25" s="88"/>
      <c r="G25" s="88"/>
      <c r="H25" s="88"/>
      <c r="I25" s="117"/>
      <c r="J25" s="119"/>
      <c r="K25" s="88"/>
      <c r="L25" s="116"/>
      <c r="M25" s="88"/>
      <c r="N25" s="88"/>
      <c r="O25" s="88"/>
      <c r="P25" s="88"/>
      <c r="Q25" s="88"/>
      <c r="R25" s="88"/>
      <c r="S25" s="88"/>
      <c r="T25" s="88"/>
      <c r="U25" s="88"/>
      <c r="V25" s="88"/>
      <c r="W25" s="89"/>
      <c r="X25" s="49"/>
      <c r="Y25" s="129">
        <v>18</v>
      </c>
      <c r="Z25" s="53" t="str">
        <f>IF($C25="","",受験申込書!$M$16)</f>
        <v/>
      </c>
      <c r="AA25" s="70" t="str">
        <f>IF(OR($C25="",K25=""),"",VLOOKUP(K25,受験申込書!$V$15:$W$20,2,FALSE))</f>
        <v/>
      </c>
      <c r="AB25" s="77" t="str">
        <f t="shared" si="0"/>
        <v/>
      </c>
      <c r="AC25" s="41" t="str">
        <f t="shared" si="1"/>
        <v/>
      </c>
      <c r="AD25" s="77" t="str">
        <f>IF($AA25="","",VLOOKUP(AA25,受験申込書!$W$15:$X$20,2,FALSE))</f>
        <v/>
      </c>
      <c r="AE25" s="54" t="str">
        <f>IF($AA25="","",受験申込書!$F$22)</f>
        <v/>
      </c>
      <c r="AF25" s="55" t="str">
        <f>IF($AA25="","",受験申込書!$M$25)</f>
        <v/>
      </c>
      <c r="AG25" s="55" t="str">
        <f>IF(OR($AA25="",受験申込書!$F$25=""),"",受験申込書!$F$25)&amp;""</f>
        <v/>
      </c>
      <c r="AH25" s="112" t="str">
        <f>IF($AA25="","","申込責任者："&amp;受験申込書!$F$28&amp;受験申込書!$F$29)</f>
        <v/>
      </c>
      <c r="AI25" s="240" t="str">
        <f>IF($C25="","",受験申込書!$M$44)</f>
        <v/>
      </c>
      <c r="AJ25" s="240" t="str">
        <f>IF($C25="","",受験申込書!$M$46)</f>
        <v/>
      </c>
      <c r="AK25" s="25">
        <f t="shared" si="2"/>
        <v>0</v>
      </c>
      <c r="AL25" s="25">
        <v>18</v>
      </c>
    </row>
    <row r="26" spans="1:38" ht="15.95" customHeight="1" x14ac:dyDescent="0.15">
      <c r="A26" s="52">
        <v>19</v>
      </c>
      <c r="B26" s="145" t="str">
        <f>IF(G26="","",IF(受験申込書!$Q$13="",受験申込書!$L$7,$H$1&amp;"-"&amp;TEXT(A26,"000")&amp;"-"&amp;PROPER(G26)&amp;"_"&amp;PROPER(H26)&amp;".jpg"))</f>
        <v/>
      </c>
      <c r="C26" s="88"/>
      <c r="D26" s="88"/>
      <c r="E26" s="88"/>
      <c r="F26" s="88"/>
      <c r="G26" s="88"/>
      <c r="H26" s="88"/>
      <c r="I26" s="117"/>
      <c r="J26" s="119"/>
      <c r="K26" s="88"/>
      <c r="L26" s="116"/>
      <c r="M26" s="88"/>
      <c r="N26" s="88"/>
      <c r="O26" s="88"/>
      <c r="P26" s="88"/>
      <c r="Q26" s="88"/>
      <c r="R26" s="88"/>
      <c r="S26" s="88"/>
      <c r="T26" s="88"/>
      <c r="U26" s="88"/>
      <c r="V26" s="88"/>
      <c r="W26" s="89"/>
      <c r="X26" s="49"/>
      <c r="Y26" s="129">
        <v>19</v>
      </c>
      <c r="Z26" s="53" t="str">
        <f>IF($C26="","",受験申込書!$M$16)</f>
        <v/>
      </c>
      <c r="AA26" s="70" t="str">
        <f>IF(OR($C26="",K26=""),"",VLOOKUP(K26,受験申込書!$V$15:$W$20,2,FALSE))</f>
        <v/>
      </c>
      <c r="AB26" s="77" t="str">
        <f t="shared" si="0"/>
        <v/>
      </c>
      <c r="AC26" s="41" t="str">
        <f t="shared" si="1"/>
        <v/>
      </c>
      <c r="AD26" s="77" t="str">
        <f>IF($AA26="","",VLOOKUP(AA26,受験申込書!$W$15:$X$20,2,FALSE))</f>
        <v/>
      </c>
      <c r="AE26" s="54" t="str">
        <f>IF($AA26="","",受験申込書!$F$22)</f>
        <v/>
      </c>
      <c r="AF26" s="55" t="str">
        <f>IF($AA26="","",受験申込書!$M$25)</f>
        <v/>
      </c>
      <c r="AG26" s="55" t="str">
        <f>IF(OR($AA26="",受験申込書!$F$25=""),"",受験申込書!$F$25)&amp;""</f>
        <v/>
      </c>
      <c r="AH26" s="112" t="str">
        <f>IF($AA26="","","申込責任者："&amp;受験申込書!$F$28&amp;受験申込書!$F$29)</f>
        <v/>
      </c>
      <c r="AI26" s="240" t="str">
        <f>IF($C26="","",受験申込書!$M$44)</f>
        <v/>
      </c>
      <c r="AJ26" s="240" t="str">
        <f>IF($C26="","",受験申込書!$M$46)</f>
        <v/>
      </c>
      <c r="AK26" s="25">
        <f t="shared" si="2"/>
        <v>0</v>
      </c>
      <c r="AL26" s="25">
        <v>19</v>
      </c>
    </row>
    <row r="27" spans="1:38" ht="15.95" customHeight="1" x14ac:dyDescent="0.15">
      <c r="A27" s="52">
        <v>20</v>
      </c>
      <c r="B27" s="145" t="str">
        <f>IF(G27="","",IF(受験申込書!$Q$13="",受験申込書!$L$7,$H$1&amp;"-"&amp;TEXT(A27,"000")&amp;"-"&amp;PROPER(G27)&amp;"_"&amp;PROPER(H27)&amp;".jpg"))</f>
        <v/>
      </c>
      <c r="C27" s="88"/>
      <c r="D27" s="88"/>
      <c r="E27" s="88"/>
      <c r="F27" s="88"/>
      <c r="G27" s="88"/>
      <c r="H27" s="88"/>
      <c r="I27" s="117"/>
      <c r="J27" s="119"/>
      <c r="K27" s="88"/>
      <c r="L27" s="116"/>
      <c r="M27" s="88"/>
      <c r="N27" s="88"/>
      <c r="O27" s="88"/>
      <c r="P27" s="88"/>
      <c r="Q27" s="88"/>
      <c r="R27" s="88"/>
      <c r="S27" s="88"/>
      <c r="T27" s="88"/>
      <c r="U27" s="88"/>
      <c r="V27" s="88"/>
      <c r="W27" s="89"/>
      <c r="X27" s="49"/>
      <c r="Y27" s="129">
        <v>20</v>
      </c>
      <c r="Z27" s="53" t="str">
        <f>IF($C27="","",受験申込書!$M$16)</f>
        <v/>
      </c>
      <c r="AA27" s="70" t="str">
        <f>IF(OR($C27="",K27=""),"",VLOOKUP(K27,受験申込書!$V$15:$W$20,2,FALSE))</f>
        <v/>
      </c>
      <c r="AB27" s="77" t="str">
        <f t="shared" si="0"/>
        <v/>
      </c>
      <c r="AC27" s="41" t="str">
        <f t="shared" si="1"/>
        <v/>
      </c>
      <c r="AD27" s="77" t="str">
        <f>IF($AA27="","",VLOOKUP(AA27,受験申込書!$W$15:$X$20,2,FALSE))</f>
        <v/>
      </c>
      <c r="AE27" s="54" t="str">
        <f>IF($AA27="","",受験申込書!$F$22)</f>
        <v/>
      </c>
      <c r="AF27" s="55" t="str">
        <f>IF($AA27="","",受験申込書!$M$25)</f>
        <v/>
      </c>
      <c r="AG27" s="55" t="str">
        <f>IF(OR($AA27="",受験申込書!$F$25=""),"",受験申込書!$F$25)&amp;""</f>
        <v/>
      </c>
      <c r="AH27" s="112" t="str">
        <f>IF($AA27="","","申込責任者："&amp;受験申込書!$F$28&amp;受験申込書!$F$29)</f>
        <v/>
      </c>
      <c r="AI27" s="240" t="str">
        <f>IF($C27="","",受験申込書!$M$44)</f>
        <v/>
      </c>
      <c r="AJ27" s="240" t="str">
        <f>IF($C27="","",受験申込書!$M$46)</f>
        <v/>
      </c>
      <c r="AK27" s="25">
        <f t="shared" si="2"/>
        <v>0</v>
      </c>
      <c r="AL27" s="25">
        <v>20</v>
      </c>
    </row>
    <row r="28" spans="1:38" ht="15.95" customHeight="1" x14ac:dyDescent="0.15">
      <c r="A28" s="52">
        <v>21</v>
      </c>
      <c r="B28" s="145" t="str">
        <f>IF(G28="","",IF(受験申込書!$Q$13="",受験申込書!$L$7,$H$1&amp;"-"&amp;TEXT(A28,"000")&amp;"-"&amp;PROPER(G28)&amp;"_"&amp;PROPER(H28)&amp;".jpg"))</f>
        <v/>
      </c>
      <c r="C28" s="88"/>
      <c r="D28" s="88"/>
      <c r="E28" s="88"/>
      <c r="F28" s="88"/>
      <c r="G28" s="88"/>
      <c r="H28" s="88"/>
      <c r="I28" s="117"/>
      <c r="J28" s="119"/>
      <c r="K28" s="88"/>
      <c r="L28" s="116"/>
      <c r="M28" s="88"/>
      <c r="N28" s="88"/>
      <c r="O28" s="88"/>
      <c r="P28" s="88"/>
      <c r="Q28" s="88"/>
      <c r="R28" s="88"/>
      <c r="S28" s="88"/>
      <c r="T28" s="88"/>
      <c r="U28" s="88"/>
      <c r="V28" s="88"/>
      <c r="W28" s="89"/>
      <c r="X28" s="49"/>
      <c r="Y28" s="129">
        <v>21</v>
      </c>
      <c r="Z28" s="53" t="str">
        <f>IF($C28="","",受験申込書!$M$16)</f>
        <v/>
      </c>
      <c r="AA28" s="70" t="str">
        <f>IF(OR($C28="",K28=""),"",VLOOKUP(K28,受験申込書!$V$15:$W$20,2,FALSE))</f>
        <v/>
      </c>
      <c r="AB28" s="77" t="str">
        <f t="shared" si="0"/>
        <v/>
      </c>
      <c r="AC28" s="41" t="str">
        <f t="shared" si="1"/>
        <v/>
      </c>
      <c r="AD28" s="77" t="str">
        <f>IF($AA28="","",VLOOKUP(AA28,受験申込書!$W$15:$X$20,2,FALSE))</f>
        <v/>
      </c>
      <c r="AE28" s="54" t="str">
        <f>IF($AA28="","",受験申込書!$F$22)</f>
        <v/>
      </c>
      <c r="AF28" s="55" t="str">
        <f>IF($AA28="","",受験申込書!$M$25)</f>
        <v/>
      </c>
      <c r="AG28" s="55" t="str">
        <f>IF(OR($AA28="",受験申込書!$F$25=""),"",受験申込書!$F$25)&amp;""</f>
        <v/>
      </c>
      <c r="AH28" s="112" t="str">
        <f>IF($AA28="","","申込責任者："&amp;受験申込書!$F$28&amp;受験申込書!$F$29)</f>
        <v/>
      </c>
      <c r="AI28" s="240" t="str">
        <f>IF($C28="","",受験申込書!$M$44)</f>
        <v/>
      </c>
      <c r="AJ28" s="240" t="str">
        <f>IF($C28="","",受験申込書!$M$46)</f>
        <v/>
      </c>
      <c r="AK28" s="25">
        <f t="shared" si="2"/>
        <v>0</v>
      </c>
      <c r="AL28" s="25">
        <v>21</v>
      </c>
    </row>
    <row r="29" spans="1:38" ht="15.95" customHeight="1" x14ac:dyDescent="0.15">
      <c r="A29" s="52">
        <v>22</v>
      </c>
      <c r="B29" s="145" t="str">
        <f>IF(G29="","",IF(受験申込書!$Q$13="",受験申込書!$L$7,$H$1&amp;"-"&amp;TEXT(A29,"000")&amp;"-"&amp;PROPER(G29)&amp;"_"&amp;PROPER(H29)&amp;".jpg"))</f>
        <v/>
      </c>
      <c r="C29" s="88"/>
      <c r="D29" s="88"/>
      <c r="E29" s="88"/>
      <c r="F29" s="88"/>
      <c r="G29" s="88"/>
      <c r="H29" s="88"/>
      <c r="I29" s="117"/>
      <c r="J29" s="119"/>
      <c r="K29" s="88"/>
      <c r="L29" s="116"/>
      <c r="M29" s="88"/>
      <c r="N29" s="88"/>
      <c r="O29" s="88"/>
      <c r="P29" s="88"/>
      <c r="Q29" s="88"/>
      <c r="R29" s="88"/>
      <c r="S29" s="88"/>
      <c r="T29" s="88"/>
      <c r="U29" s="88"/>
      <c r="V29" s="88"/>
      <c r="W29" s="89"/>
      <c r="X29" s="49"/>
      <c r="Y29" s="129">
        <v>22</v>
      </c>
      <c r="Z29" s="53" t="str">
        <f>IF($C29="","",受験申込書!$M$16)</f>
        <v/>
      </c>
      <c r="AA29" s="70" t="str">
        <f>IF(OR($C29="",K29=""),"",VLOOKUP(K29,受験申込書!$V$15:$W$20,2,FALSE))</f>
        <v/>
      </c>
      <c r="AB29" s="77" t="str">
        <f t="shared" si="0"/>
        <v/>
      </c>
      <c r="AC29" s="41" t="str">
        <f t="shared" si="1"/>
        <v/>
      </c>
      <c r="AD29" s="77" t="str">
        <f>IF($AA29="","",VLOOKUP(AA29,受験申込書!$W$15:$X$20,2,FALSE))</f>
        <v/>
      </c>
      <c r="AE29" s="54" t="str">
        <f>IF($AA29="","",受験申込書!$F$22)</f>
        <v/>
      </c>
      <c r="AF29" s="55" t="str">
        <f>IF($AA29="","",受験申込書!$M$25)</f>
        <v/>
      </c>
      <c r="AG29" s="55" t="str">
        <f>IF(OR($AA29="",受験申込書!$F$25=""),"",受験申込書!$F$25)&amp;""</f>
        <v/>
      </c>
      <c r="AH29" s="112" t="str">
        <f>IF($AA29="","","申込責任者："&amp;受験申込書!$F$28&amp;受験申込書!$F$29)</f>
        <v/>
      </c>
      <c r="AI29" s="240" t="str">
        <f>IF($C29="","",受験申込書!$M$44)</f>
        <v/>
      </c>
      <c r="AJ29" s="240" t="str">
        <f>IF($C29="","",受験申込書!$M$46)</f>
        <v/>
      </c>
      <c r="AK29" s="25">
        <f t="shared" si="2"/>
        <v>0</v>
      </c>
      <c r="AL29" s="25">
        <v>22</v>
      </c>
    </row>
    <row r="30" spans="1:38" ht="15.95" customHeight="1" x14ac:dyDescent="0.15">
      <c r="A30" s="52">
        <v>23</v>
      </c>
      <c r="B30" s="145" t="str">
        <f>IF(G30="","",IF(受験申込書!$Q$13="",受験申込書!$L$7,$H$1&amp;"-"&amp;TEXT(A30,"000")&amp;"-"&amp;PROPER(G30)&amp;"_"&amp;PROPER(H30)&amp;".jpg"))</f>
        <v/>
      </c>
      <c r="C30" s="88"/>
      <c r="D30" s="88"/>
      <c r="E30" s="88"/>
      <c r="F30" s="88"/>
      <c r="G30" s="88"/>
      <c r="H30" s="88"/>
      <c r="I30" s="117"/>
      <c r="J30" s="119"/>
      <c r="K30" s="88"/>
      <c r="L30" s="116"/>
      <c r="M30" s="88"/>
      <c r="N30" s="88"/>
      <c r="O30" s="88"/>
      <c r="P30" s="88"/>
      <c r="Q30" s="88"/>
      <c r="R30" s="88"/>
      <c r="S30" s="88"/>
      <c r="T30" s="88"/>
      <c r="U30" s="88"/>
      <c r="V30" s="88"/>
      <c r="W30" s="89"/>
      <c r="X30" s="49"/>
      <c r="Y30" s="129">
        <v>23</v>
      </c>
      <c r="Z30" s="53" t="str">
        <f>IF($C30="","",受験申込書!$M$16)</f>
        <v/>
      </c>
      <c r="AA30" s="70" t="str">
        <f>IF(OR($C30="",K30=""),"",VLOOKUP(K30,受験申込書!$V$15:$W$20,2,FALSE))</f>
        <v/>
      </c>
      <c r="AB30" s="77" t="str">
        <f t="shared" si="0"/>
        <v/>
      </c>
      <c r="AC30" s="41" t="str">
        <f t="shared" si="1"/>
        <v/>
      </c>
      <c r="AD30" s="77" t="str">
        <f>IF($AA30="","",VLOOKUP(AA30,受験申込書!$W$15:$X$20,2,FALSE))</f>
        <v/>
      </c>
      <c r="AE30" s="54" t="str">
        <f>IF($AA30="","",受験申込書!$F$22)</f>
        <v/>
      </c>
      <c r="AF30" s="55" t="str">
        <f>IF($AA30="","",受験申込書!$M$25)</f>
        <v/>
      </c>
      <c r="AG30" s="55" t="str">
        <f>IF(OR($AA30="",受験申込書!$F$25=""),"",受験申込書!$F$25)&amp;""</f>
        <v/>
      </c>
      <c r="AH30" s="112" t="str">
        <f>IF($AA30="","","申込責任者："&amp;受験申込書!$F$28&amp;受験申込書!$F$29)</f>
        <v/>
      </c>
      <c r="AI30" s="240" t="str">
        <f>IF($C30="","",受験申込書!$M$44)</f>
        <v/>
      </c>
      <c r="AJ30" s="240" t="str">
        <f>IF($C30="","",受験申込書!$M$46)</f>
        <v/>
      </c>
      <c r="AK30" s="25">
        <f t="shared" si="2"/>
        <v>0</v>
      </c>
      <c r="AL30" s="25">
        <v>23</v>
      </c>
    </row>
    <row r="31" spans="1:38" ht="15.95" customHeight="1" x14ac:dyDescent="0.15">
      <c r="A31" s="52">
        <v>24</v>
      </c>
      <c r="B31" s="145" t="str">
        <f>IF(G31="","",IF(受験申込書!$Q$13="",受験申込書!$L$7,$H$1&amp;"-"&amp;TEXT(A31,"000")&amp;"-"&amp;PROPER(G31)&amp;"_"&amp;PROPER(H31)&amp;".jpg"))</f>
        <v/>
      </c>
      <c r="C31" s="88"/>
      <c r="D31" s="88"/>
      <c r="E31" s="88"/>
      <c r="F31" s="88"/>
      <c r="G31" s="88"/>
      <c r="H31" s="88"/>
      <c r="I31" s="117"/>
      <c r="J31" s="119"/>
      <c r="K31" s="88"/>
      <c r="L31" s="116"/>
      <c r="M31" s="88"/>
      <c r="N31" s="88"/>
      <c r="O31" s="88"/>
      <c r="P31" s="88"/>
      <c r="Q31" s="88"/>
      <c r="R31" s="88"/>
      <c r="S31" s="88"/>
      <c r="T31" s="88"/>
      <c r="U31" s="88"/>
      <c r="V31" s="88"/>
      <c r="W31" s="89"/>
      <c r="X31" s="49"/>
      <c r="Y31" s="129">
        <v>24</v>
      </c>
      <c r="Z31" s="53" t="str">
        <f>IF($C31="","",受験申込書!$M$16)</f>
        <v/>
      </c>
      <c r="AA31" s="70" t="str">
        <f>IF(OR($C31="",K31=""),"",VLOOKUP(K31,受験申込書!$V$15:$W$20,2,FALSE))</f>
        <v/>
      </c>
      <c r="AB31" s="77" t="str">
        <f t="shared" si="0"/>
        <v/>
      </c>
      <c r="AC31" s="41" t="str">
        <f t="shared" si="1"/>
        <v/>
      </c>
      <c r="AD31" s="77" t="str">
        <f>IF($AA31="","",VLOOKUP(AA31,受験申込書!$W$15:$X$20,2,FALSE))</f>
        <v/>
      </c>
      <c r="AE31" s="54" t="str">
        <f>IF($AA31="","",受験申込書!$F$22)</f>
        <v/>
      </c>
      <c r="AF31" s="55" t="str">
        <f>IF($AA31="","",受験申込書!$M$25)</f>
        <v/>
      </c>
      <c r="AG31" s="55" t="str">
        <f>IF(OR($AA31="",受験申込書!$F$25=""),"",受験申込書!$F$25)&amp;""</f>
        <v/>
      </c>
      <c r="AH31" s="112" t="str">
        <f>IF($AA31="","","申込責任者："&amp;受験申込書!$F$28&amp;受験申込書!$F$29)</f>
        <v/>
      </c>
      <c r="AI31" s="240" t="str">
        <f>IF($C31="","",受験申込書!$M$44)</f>
        <v/>
      </c>
      <c r="AJ31" s="240" t="str">
        <f>IF($C31="","",受験申込書!$M$46)</f>
        <v/>
      </c>
      <c r="AK31" s="25">
        <f t="shared" si="2"/>
        <v>0</v>
      </c>
      <c r="AL31" s="25">
        <v>24</v>
      </c>
    </row>
    <row r="32" spans="1:38" ht="15.95" customHeight="1" x14ac:dyDescent="0.15">
      <c r="A32" s="52">
        <v>25</v>
      </c>
      <c r="B32" s="145" t="str">
        <f>IF(G32="","",IF(受験申込書!$Q$13="",受験申込書!$L$7,$H$1&amp;"-"&amp;TEXT(A32,"000")&amp;"-"&amp;PROPER(G32)&amp;"_"&amp;PROPER(H32)&amp;".jpg"))</f>
        <v/>
      </c>
      <c r="C32" s="88"/>
      <c r="D32" s="88"/>
      <c r="E32" s="88"/>
      <c r="F32" s="88"/>
      <c r="G32" s="88"/>
      <c r="H32" s="88"/>
      <c r="I32" s="117"/>
      <c r="J32" s="119"/>
      <c r="K32" s="88"/>
      <c r="L32" s="116"/>
      <c r="M32" s="88"/>
      <c r="N32" s="88"/>
      <c r="O32" s="88"/>
      <c r="P32" s="88"/>
      <c r="Q32" s="88"/>
      <c r="R32" s="88"/>
      <c r="S32" s="88"/>
      <c r="T32" s="88"/>
      <c r="U32" s="88"/>
      <c r="V32" s="88"/>
      <c r="W32" s="89"/>
      <c r="X32" s="49"/>
      <c r="Y32" s="129">
        <v>25</v>
      </c>
      <c r="Z32" s="53" t="str">
        <f>IF($C32="","",受験申込書!$M$16)</f>
        <v/>
      </c>
      <c r="AA32" s="70" t="str">
        <f>IF(OR($C32="",K32=""),"",VLOOKUP(K32,受験申込書!$V$15:$W$20,2,FALSE))</f>
        <v/>
      </c>
      <c r="AB32" s="77" t="str">
        <f t="shared" si="0"/>
        <v/>
      </c>
      <c r="AC32" s="41" t="str">
        <f t="shared" si="1"/>
        <v/>
      </c>
      <c r="AD32" s="77" t="str">
        <f>IF($AA32="","",VLOOKUP(AA32,受験申込書!$W$15:$X$20,2,FALSE))</f>
        <v/>
      </c>
      <c r="AE32" s="54" t="str">
        <f>IF($AA32="","",受験申込書!$F$22)</f>
        <v/>
      </c>
      <c r="AF32" s="55" t="str">
        <f>IF($AA32="","",受験申込書!$M$25)</f>
        <v/>
      </c>
      <c r="AG32" s="55" t="str">
        <f>IF(OR($AA32="",受験申込書!$F$25=""),"",受験申込書!$F$25)&amp;""</f>
        <v/>
      </c>
      <c r="AH32" s="112" t="str">
        <f>IF($AA32="","","申込責任者："&amp;受験申込書!$F$28&amp;受験申込書!$F$29)</f>
        <v/>
      </c>
      <c r="AI32" s="240" t="str">
        <f>IF($C32="","",受験申込書!$M$44)</f>
        <v/>
      </c>
      <c r="AJ32" s="240" t="str">
        <f>IF($C32="","",受験申込書!$M$46)</f>
        <v/>
      </c>
      <c r="AK32" s="25">
        <f t="shared" si="2"/>
        <v>0</v>
      </c>
      <c r="AL32" s="25">
        <v>25</v>
      </c>
    </row>
    <row r="33" spans="1:38" ht="15.95" customHeight="1" x14ac:dyDescent="0.15">
      <c r="A33" s="52">
        <v>26</v>
      </c>
      <c r="B33" s="145" t="str">
        <f>IF(G33="","",IF(受験申込書!$Q$13="",受験申込書!$L$7,$H$1&amp;"-"&amp;TEXT(A33,"000")&amp;"-"&amp;PROPER(G33)&amp;"_"&amp;PROPER(H33)&amp;".jpg"))</f>
        <v/>
      </c>
      <c r="C33" s="88"/>
      <c r="D33" s="88"/>
      <c r="E33" s="88"/>
      <c r="F33" s="88"/>
      <c r="G33" s="88"/>
      <c r="H33" s="88"/>
      <c r="I33" s="117"/>
      <c r="J33" s="119"/>
      <c r="K33" s="88"/>
      <c r="L33" s="116"/>
      <c r="M33" s="88"/>
      <c r="N33" s="88"/>
      <c r="O33" s="88"/>
      <c r="P33" s="88"/>
      <c r="Q33" s="88"/>
      <c r="R33" s="88"/>
      <c r="S33" s="88"/>
      <c r="T33" s="88"/>
      <c r="U33" s="88"/>
      <c r="V33" s="88"/>
      <c r="W33" s="89"/>
      <c r="X33" s="49"/>
      <c r="Y33" s="129">
        <v>26</v>
      </c>
      <c r="Z33" s="53" t="str">
        <f>IF($C33="","",受験申込書!$M$16)</f>
        <v/>
      </c>
      <c r="AA33" s="70" t="str">
        <f>IF(OR($C33="",K33=""),"",VLOOKUP(K33,受験申込書!$V$15:$W$20,2,FALSE))</f>
        <v/>
      </c>
      <c r="AB33" s="77" t="str">
        <f t="shared" si="0"/>
        <v/>
      </c>
      <c r="AC33" s="41" t="str">
        <f t="shared" si="1"/>
        <v/>
      </c>
      <c r="AD33" s="77" t="str">
        <f>IF($AA33="","",VLOOKUP(AA33,受験申込書!$W$15:$X$20,2,FALSE))</f>
        <v/>
      </c>
      <c r="AE33" s="54" t="str">
        <f>IF($AA33="","",受験申込書!$F$22)</f>
        <v/>
      </c>
      <c r="AF33" s="55" t="str">
        <f>IF($AA33="","",受験申込書!$M$25)</f>
        <v/>
      </c>
      <c r="AG33" s="55" t="str">
        <f>IF(OR($AA33="",受験申込書!$F$25=""),"",受験申込書!$F$25)&amp;""</f>
        <v/>
      </c>
      <c r="AH33" s="112" t="str">
        <f>IF($AA33="","","申込責任者："&amp;受験申込書!$F$28&amp;受験申込書!$F$29)</f>
        <v/>
      </c>
      <c r="AI33" s="240" t="str">
        <f>IF($C33="","",受験申込書!$M$44)</f>
        <v/>
      </c>
      <c r="AJ33" s="240" t="str">
        <f>IF($C33="","",受験申込書!$M$46)</f>
        <v/>
      </c>
      <c r="AK33" s="25">
        <f t="shared" si="2"/>
        <v>0</v>
      </c>
      <c r="AL33" s="25">
        <v>26</v>
      </c>
    </row>
    <row r="34" spans="1:38" ht="15.95" customHeight="1" x14ac:dyDescent="0.15">
      <c r="A34" s="52">
        <v>27</v>
      </c>
      <c r="B34" s="145" t="str">
        <f>IF(G34="","",IF(受験申込書!$Q$13="",受験申込書!$L$7,$H$1&amp;"-"&amp;TEXT(A34,"000")&amp;"-"&amp;PROPER(G34)&amp;"_"&amp;PROPER(H34)&amp;".jpg"))</f>
        <v/>
      </c>
      <c r="C34" s="88"/>
      <c r="D34" s="88"/>
      <c r="E34" s="88"/>
      <c r="F34" s="88"/>
      <c r="G34" s="88"/>
      <c r="H34" s="88"/>
      <c r="I34" s="117"/>
      <c r="J34" s="119"/>
      <c r="K34" s="88"/>
      <c r="L34" s="116"/>
      <c r="M34" s="88"/>
      <c r="N34" s="88"/>
      <c r="O34" s="88"/>
      <c r="P34" s="88"/>
      <c r="Q34" s="88"/>
      <c r="R34" s="88"/>
      <c r="S34" s="88"/>
      <c r="T34" s="88"/>
      <c r="U34" s="88"/>
      <c r="V34" s="88"/>
      <c r="W34" s="89"/>
      <c r="X34" s="49"/>
      <c r="Y34" s="129">
        <v>27</v>
      </c>
      <c r="Z34" s="53" t="str">
        <f>IF($C34="","",受験申込書!$M$16)</f>
        <v/>
      </c>
      <c r="AA34" s="70" t="str">
        <f>IF(OR($C34="",K34=""),"",VLOOKUP(K34,受験申込書!$V$15:$W$20,2,FALSE))</f>
        <v/>
      </c>
      <c r="AB34" s="77" t="str">
        <f t="shared" si="0"/>
        <v/>
      </c>
      <c r="AC34" s="41" t="str">
        <f t="shared" si="1"/>
        <v/>
      </c>
      <c r="AD34" s="77" t="str">
        <f>IF($AA34="","",VLOOKUP(AA34,受験申込書!$W$15:$X$20,2,FALSE))</f>
        <v/>
      </c>
      <c r="AE34" s="54" t="str">
        <f>IF($AA34="","",受験申込書!$F$22)</f>
        <v/>
      </c>
      <c r="AF34" s="55" t="str">
        <f>IF($AA34="","",受験申込書!$M$25)</f>
        <v/>
      </c>
      <c r="AG34" s="55" t="str">
        <f>IF(OR($AA34="",受験申込書!$F$25=""),"",受験申込書!$F$25)&amp;""</f>
        <v/>
      </c>
      <c r="AH34" s="112" t="str">
        <f>IF($AA34="","","申込責任者："&amp;受験申込書!$F$28&amp;受験申込書!$F$29)</f>
        <v/>
      </c>
      <c r="AI34" s="240" t="str">
        <f>IF($C34="","",受験申込書!$M$44)</f>
        <v/>
      </c>
      <c r="AJ34" s="240" t="str">
        <f>IF($C34="","",受験申込書!$M$46)</f>
        <v/>
      </c>
      <c r="AK34" s="25">
        <f t="shared" si="2"/>
        <v>0</v>
      </c>
      <c r="AL34" s="25">
        <v>27</v>
      </c>
    </row>
    <row r="35" spans="1:38" ht="15.95" customHeight="1" x14ac:dyDescent="0.15">
      <c r="A35" s="52">
        <v>28</v>
      </c>
      <c r="B35" s="145" t="str">
        <f>IF(G35="","",IF(受験申込書!$Q$13="",受験申込書!$L$7,$H$1&amp;"-"&amp;TEXT(A35,"000")&amp;"-"&amp;PROPER(G35)&amp;"_"&amp;PROPER(H35)&amp;".jpg"))</f>
        <v/>
      </c>
      <c r="C35" s="88"/>
      <c r="D35" s="88"/>
      <c r="E35" s="88"/>
      <c r="F35" s="88"/>
      <c r="G35" s="88"/>
      <c r="H35" s="88"/>
      <c r="I35" s="117"/>
      <c r="J35" s="119"/>
      <c r="K35" s="88"/>
      <c r="L35" s="116"/>
      <c r="M35" s="88"/>
      <c r="N35" s="88"/>
      <c r="O35" s="88"/>
      <c r="P35" s="88"/>
      <c r="Q35" s="88"/>
      <c r="R35" s="88"/>
      <c r="S35" s="88"/>
      <c r="T35" s="88"/>
      <c r="U35" s="88"/>
      <c r="V35" s="88"/>
      <c r="W35" s="89"/>
      <c r="X35" s="49"/>
      <c r="Y35" s="129">
        <v>28</v>
      </c>
      <c r="Z35" s="53" t="str">
        <f>IF($C35="","",受験申込書!$M$16)</f>
        <v/>
      </c>
      <c r="AA35" s="70" t="str">
        <f>IF(OR($C35="",K35=""),"",VLOOKUP(K35,受験申込書!$V$15:$W$20,2,FALSE))</f>
        <v/>
      </c>
      <c r="AB35" s="77" t="str">
        <f t="shared" si="0"/>
        <v/>
      </c>
      <c r="AC35" s="41" t="str">
        <f t="shared" si="1"/>
        <v/>
      </c>
      <c r="AD35" s="77" t="str">
        <f>IF($AA35="","",VLOOKUP(AA35,受験申込書!$W$15:$X$20,2,FALSE))</f>
        <v/>
      </c>
      <c r="AE35" s="54" t="str">
        <f>IF($AA35="","",受験申込書!$F$22)</f>
        <v/>
      </c>
      <c r="AF35" s="55" t="str">
        <f>IF($AA35="","",受験申込書!$M$25)</f>
        <v/>
      </c>
      <c r="AG35" s="55" t="str">
        <f>IF(OR($AA35="",受験申込書!$F$25=""),"",受験申込書!$F$25)&amp;""</f>
        <v/>
      </c>
      <c r="AH35" s="112" t="str">
        <f>IF($AA35="","","申込責任者："&amp;受験申込書!$F$28&amp;受験申込書!$F$29)</f>
        <v/>
      </c>
      <c r="AI35" s="240" t="str">
        <f>IF($C35="","",受験申込書!$M$44)</f>
        <v/>
      </c>
      <c r="AJ35" s="240" t="str">
        <f>IF($C35="","",受験申込書!$M$46)</f>
        <v/>
      </c>
      <c r="AK35" s="25">
        <f t="shared" si="2"/>
        <v>0</v>
      </c>
      <c r="AL35" s="25">
        <v>28</v>
      </c>
    </row>
    <row r="36" spans="1:38" ht="15.95" customHeight="1" x14ac:dyDescent="0.15">
      <c r="A36" s="52">
        <v>29</v>
      </c>
      <c r="B36" s="145" t="str">
        <f>IF(G36="","",IF(受験申込書!$Q$13="",受験申込書!$L$7,$H$1&amp;"-"&amp;TEXT(A36,"000")&amp;"-"&amp;PROPER(G36)&amp;"_"&amp;PROPER(H36)&amp;".jpg"))</f>
        <v/>
      </c>
      <c r="C36" s="88"/>
      <c r="D36" s="88"/>
      <c r="E36" s="88"/>
      <c r="F36" s="88"/>
      <c r="G36" s="88"/>
      <c r="H36" s="88"/>
      <c r="I36" s="117"/>
      <c r="J36" s="119"/>
      <c r="K36" s="88"/>
      <c r="L36" s="116"/>
      <c r="M36" s="88"/>
      <c r="N36" s="88"/>
      <c r="O36" s="88"/>
      <c r="P36" s="88"/>
      <c r="Q36" s="88"/>
      <c r="R36" s="88"/>
      <c r="S36" s="88"/>
      <c r="T36" s="88"/>
      <c r="U36" s="88"/>
      <c r="V36" s="88"/>
      <c r="W36" s="89"/>
      <c r="X36" s="49"/>
      <c r="Y36" s="129">
        <v>29</v>
      </c>
      <c r="Z36" s="53" t="str">
        <f>IF($C36="","",受験申込書!$M$16)</f>
        <v/>
      </c>
      <c r="AA36" s="70" t="str">
        <f>IF(OR($C36="",K36=""),"",VLOOKUP(K36,受験申込書!$V$15:$W$20,2,FALSE))</f>
        <v/>
      </c>
      <c r="AB36" s="77" t="str">
        <f t="shared" si="0"/>
        <v/>
      </c>
      <c r="AC36" s="41" t="str">
        <f t="shared" si="1"/>
        <v/>
      </c>
      <c r="AD36" s="77" t="str">
        <f>IF($AA36="","",VLOOKUP(AA36,受験申込書!$W$15:$X$20,2,FALSE))</f>
        <v/>
      </c>
      <c r="AE36" s="54" t="str">
        <f>IF($AA36="","",受験申込書!$F$22)</f>
        <v/>
      </c>
      <c r="AF36" s="55" t="str">
        <f>IF($AA36="","",受験申込書!$M$25)</f>
        <v/>
      </c>
      <c r="AG36" s="55" t="str">
        <f>IF(OR($AA36="",受験申込書!$F$25=""),"",受験申込書!$F$25)&amp;""</f>
        <v/>
      </c>
      <c r="AH36" s="112" t="str">
        <f>IF($AA36="","","申込責任者："&amp;受験申込書!$F$28&amp;受験申込書!$F$29)</f>
        <v/>
      </c>
      <c r="AI36" s="240" t="str">
        <f>IF($C36="","",受験申込書!$M$44)</f>
        <v/>
      </c>
      <c r="AJ36" s="240" t="str">
        <f>IF($C36="","",受験申込書!$M$46)</f>
        <v/>
      </c>
      <c r="AK36" s="25">
        <f t="shared" si="2"/>
        <v>0</v>
      </c>
      <c r="AL36" s="25">
        <v>29</v>
      </c>
    </row>
    <row r="37" spans="1:38" ht="15.95" customHeight="1" x14ac:dyDescent="0.15">
      <c r="A37" s="52">
        <v>30</v>
      </c>
      <c r="B37" s="145" t="str">
        <f>IF(G37="","",IF(受験申込書!$Q$13="",受験申込書!$L$7,$H$1&amp;"-"&amp;TEXT(A37,"000")&amp;"-"&amp;PROPER(G37)&amp;"_"&amp;PROPER(H37)&amp;".jpg"))</f>
        <v/>
      </c>
      <c r="C37" s="88"/>
      <c r="D37" s="88"/>
      <c r="E37" s="88"/>
      <c r="F37" s="88"/>
      <c r="G37" s="88"/>
      <c r="H37" s="88"/>
      <c r="I37" s="117"/>
      <c r="J37" s="119"/>
      <c r="K37" s="88"/>
      <c r="L37" s="116"/>
      <c r="M37" s="88"/>
      <c r="N37" s="88"/>
      <c r="O37" s="88"/>
      <c r="P37" s="88"/>
      <c r="Q37" s="88"/>
      <c r="R37" s="88"/>
      <c r="S37" s="88"/>
      <c r="T37" s="88"/>
      <c r="U37" s="88"/>
      <c r="V37" s="88"/>
      <c r="W37" s="89"/>
      <c r="X37" s="49"/>
      <c r="Y37" s="129">
        <v>30</v>
      </c>
      <c r="Z37" s="53" t="str">
        <f>IF($C37="","",受験申込書!$M$16)</f>
        <v/>
      </c>
      <c r="AA37" s="70" t="str">
        <f>IF(OR($C37="",K37=""),"",VLOOKUP(K37,受験申込書!$V$15:$W$20,2,FALSE))</f>
        <v/>
      </c>
      <c r="AB37" s="77" t="str">
        <f t="shared" si="0"/>
        <v/>
      </c>
      <c r="AC37" s="41" t="str">
        <f t="shared" si="1"/>
        <v/>
      </c>
      <c r="AD37" s="77" t="str">
        <f>IF($AA37="","",VLOOKUP(AA37,受験申込書!$W$15:$X$20,2,FALSE))</f>
        <v/>
      </c>
      <c r="AE37" s="54" t="str">
        <f>IF($AA37="","",受験申込書!$F$22)</f>
        <v/>
      </c>
      <c r="AF37" s="55" t="str">
        <f>IF($AA37="","",受験申込書!$M$25)</f>
        <v/>
      </c>
      <c r="AG37" s="55" t="str">
        <f>IF(OR($AA37="",受験申込書!$F$25=""),"",受験申込書!$F$25)&amp;""</f>
        <v/>
      </c>
      <c r="AH37" s="112" t="str">
        <f>IF($AA37="","","申込責任者："&amp;受験申込書!$F$28&amp;受験申込書!$F$29)</f>
        <v/>
      </c>
      <c r="AI37" s="240" t="str">
        <f>IF($C37="","",受験申込書!$M$44)</f>
        <v/>
      </c>
      <c r="AJ37" s="240" t="str">
        <f>IF($C37="","",受験申込書!$M$46)</f>
        <v/>
      </c>
      <c r="AK37" s="25">
        <f t="shared" si="2"/>
        <v>0</v>
      </c>
      <c r="AL37" s="25">
        <v>30</v>
      </c>
    </row>
    <row r="38" spans="1:38" ht="15.95" customHeight="1" x14ac:dyDescent="0.15">
      <c r="A38" s="52">
        <v>31</v>
      </c>
      <c r="B38" s="145" t="str">
        <f>IF(G38="","",IF(受験申込書!$Q$13="",受験申込書!$L$7,$H$1&amp;"-"&amp;TEXT(A38,"000")&amp;"-"&amp;PROPER(G38)&amp;"_"&amp;PROPER(H38)&amp;".jpg"))</f>
        <v/>
      </c>
      <c r="C38" s="88"/>
      <c r="D38" s="88"/>
      <c r="E38" s="88"/>
      <c r="F38" s="88"/>
      <c r="G38" s="88"/>
      <c r="H38" s="88"/>
      <c r="I38" s="117"/>
      <c r="J38" s="119"/>
      <c r="K38" s="88"/>
      <c r="L38" s="116"/>
      <c r="M38" s="88"/>
      <c r="N38" s="88"/>
      <c r="O38" s="88"/>
      <c r="P38" s="88"/>
      <c r="Q38" s="88"/>
      <c r="R38" s="88"/>
      <c r="S38" s="88"/>
      <c r="T38" s="88"/>
      <c r="U38" s="88"/>
      <c r="V38" s="88"/>
      <c r="W38" s="89"/>
      <c r="X38" s="49"/>
      <c r="Y38" s="129">
        <v>31</v>
      </c>
      <c r="Z38" s="53" t="str">
        <f>IF($C38="","",受験申込書!$M$16)</f>
        <v/>
      </c>
      <c r="AA38" s="70" t="str">
        <f>IF(OR($C38="",K38=""),"",VLOOKUP(K38,受験申込書!$V$15:$W$20,2,FALSE))</f>
        <v/>
      </c>
      <c r="AB38" s="77" t="str">
        <f t="shared" si="0"/>
        <v/>
      </c>
      <c r="AC38" s="41" t="str">
        <f t="shared" si="1"/>
        <v/>
      </c>
      <c r="AD38" s="77" t="str">
        <f>IF($AA38="","",VLOOKUP(AA38,受験申込書!$W$15:$X$20,2,FALSE))</f>
        <v/>
      </c>
      <c r="AE38" s="54" t="str">
        <f>IF($AA38="","",受験申込書!$F$22)</f>
        <v/>
      </c>
      <c r="AF38" s="55" t="str">
        <f>IF($AA38="","",受験申込書!$M$25)</f>
        <v/>
      </c>
      <c r="AG38" s="55" t="str">
        <f>IF(OR($AA38="",受験申込書!$F$25=""),"",受験申込書!$F$25)&amp;""</f>
        <v/>
      </c>
      <c r="AH38" s="112" t="str">
        <f>IF($AA38="","","申込責任者："&amp;受験申込書!$F$28&amp;受験申込書!$F$29)</f>
        <v/>
      </c>
      <c r="AI38" s="240" t="str">
        <f>IF($C38="","",受験申込書!$M$44)</f>
        <v/>
      </c>
      <c r="AJ38" s="240" t="str">
        <f>IF($C38="","",受験申込書!$M$46)</f>
        <v/>
      </c>
      <c r="AK38" s="25">
        <f t="shared" si="2"/>
        <v>0</v>
      </c>
      <c r="AL38" s="25">
        <v>31</v>
      </c>
    </row>
    <row r="39" spans="1:38" ht="15.95" customHeight="1" x14ac:dyDescent="0.15">
      <c r="A39" s="52">
        <v>32</v>
      </c>
      <c r="B39" s="145" t="str">
        <f>IF(G39="","",IF(受験申込書!$Q$13="",受験申込書!$L$7,$H$1&amp;"-"&amp;TEXT(A39,"000")&amp;"-"&amp;PROPER(G39)&amp;"_"&amp;PROPER(H39)&amp;".jpg"))</f>
        <v/>
      </c>
      <c r="C39" s="88"/>
      <c r="D39" s="88"/>
      <c r="E39" s="88"/>
      <c r="F39" s="88"/>
      <c r="G39" s="88"/>
      <c r="H39" s="88"/>
      <c r="I39" s="117"/>
      <c r="J39" s="119"/>
      <c r="K39" s="88"/>
      <c r="L39" s="116"/>
      <c r="M39" s="88"/>
      <c r="N39" s="88"/>
      <c r="O39" s="88"/>
      <c r="P39" s="88"/>
      <c r="Q39" s="88"/>
      <c r="R39" s="88"/>
      <c r="S39" s="88"/>
      <c r="T39" s="88"/>
      <c r="U39" s="88"/>
      <c r="V39" s="88"/>
      <c r="W39" s="89"/>
      <c r="X39" s="49"/>
      <c r="Y39" s="129">
        <v>32</v>
      </c>
      <c r="Z39" s="53" t="str">
        <f>IF($C39="","",受験申込書!$M$16)</f>
        <v/>
      </c>
      <c r="AA39" s="70" t="str">
        <f>IF(OR($C39="",K39=""),"",VLOOKUP(K39,受験申込書!$V$15:$W$20,2,FALSE))</f>
        <v/>
      </c>
      <c r="AB39" s="77" t="str">
        <f t="shared" si="0"/>
        <v/>
      </c>
      <c r="AC39" s="41" t="str">
        <f t="shared" si="1"/>
        <v/>
      </c>
      <c r="AD39" s="77" t="str">
        <f>IF($AA39="","",VLOOKUP(AA39,受験申込書!$W$15:$X$20,2,FALSE))</f>
        <v/>
      </c>
      <c r="AE39" s="54" t="str">
        <f>IF($AA39="","",受験申込書!$F$22)</f>
        <v/>
      </c>
      <c r="AF39" s="55" t="str">
        <f>IF($AA39="","",受験申込書!$M$25)</f>
        <v/>
      </c>
      <c r="AG39" s="55" t="str">
        <f>IF(OR($AA39="",受験申込書!$F$25=""),"",受験申込書!$F$25)&amp;""</f>
        <v/>
      </c>
      <c r="AH39" s="112" t="str">
        <f>IF($AA39="","","申込責任者："&amp;受験申込書!$F$28&amp;受験申込書!$F$29)</f>
        <v/>
      </c>
      <c r="AI39" s="240" t="str">
        <f>IF($C39="","",受験申込書!$M$44)</f>
        <v/>
      </c>
      <c r="AJ39" s="240" t="str">
        <f>IF($C39="","",受験申込書!$M$46)</f>
        <v/>
      </c>
      <c r="AK39" s="25">
        <f t="shared" si="2"/>
        <v>0</v>
      </c>
      <c r="AL39" s="25">
        <v>32</v>
      </c>
    </row>
    <row r="40" spans="1:38" ht="15.95" customHeight="1" x14ac:dyDescent="0.15">
      <c r="A40" s="52">
        <v>33</v>
      </c>
      <c r="B40" s="145" t="str">
        <f>IF(G40="","",IF(受験申込書!$Q$13="",受験申込書!$L$7,$H$1&amp;"-"&amp;TEXT(A40,"000")&amp;"-"&amp;PROPER(G40)&amp;"_"&amp;PROPER(H40)&amp;".jpg"))</f>
        <v/>
      </c>
      <c r="C40" s="88"/>
      <c r="D40" s="88"/>
      <c r="E40" s="88"/>
      <c r="F40" s="88"/>
      <c r="G40" s="88"/>
      <c r="H40" s="88"/>
      <c r="I40" s="117"/>
      <c r="J40" s="119"/>
      <c r="K40" s="88"/>
      <c r="L40" s="116"/>
      <c r="M40" s="88"/>
      <c r="N40" s="88"/>
      <c r="O40" s="88"/>
      <c r="P40" s="88"/>
      <c r="Q40" s="88"/>
      <c r="R40" s="88"/>
      <c r="S40" s="88"/>
      <c r="T40" s="88"/>
      <c r="U40" s="88"/>
      <c r="V40" s="88"/>
      <c r="W40" s="89"/>
      <c r="X40" s="49"/>
      <c r="Y40" s="129">
        <v>33</v>
      </c>
      <c r="Z40" s="53" t="str">
        <f>IF($C40="","",受験申込書!$M$16)</f>
        <v/>
      </c>
      <c r="AA40" s="70" t="str">
        <f>IF(OR($C40="",K40=""),"",VLOOKUP(K40,受験申込書!$V$15:$W$20,2,FALSE))</f>
        <v/>
      </c>
      <c r="AB40" s="77" t="str">
        <f t="shared" si="0"/>
        <v/>
      </c>
      <c r="AC40" s="41" t="str">
        <f t="shared" si="1"/>
        <v/>
      </c>
      <c r="AD40" s="77" t="str">
        <f>IF($AA40="","",VLOOKUP(AA40,受験申込書!$W$15:$X$20,2,FALSE))</f>
        <v/>
      </c>
      <c r="AE40" s="54" t="str">
        <f>IF($AA40="","",受験申込書!$F$22)</f>
        <v/>
      </c>
      <c r="AF40" s="55" t="str">
        <f>IF($AA40="","",受験申込書!$M$25)</f>
        <v/>
      </c>
      <c r="AG40" s="55" t="str">
        <f>IF(OR($AA40="",受験申込書!$F$25=""),"",受験申込書!$F$25)&amp;""</f>
        <v/>
      </c>
      <c r="AH40" s="112" t="str">
        <f>IF($AA40="","","申込責任者："&amp;受験申込書!$F$28&amp;受験申込書!$F$29)</f>
        <v/>
      </c>
      <c r="AI40" s="240" t="str">
        <f>IF($C40="","",受験申込書!$M$44)</f>
        <v/>
      </c>
      <c r="AJ40" s="240" t="str">
        <f>IF($C40="","",受験申込書!$M$46)</f>
        <v/>
      </c>
      <c r="AK40" s="25">
        <f t="shared" si="2"/>
        <v>0</v>
      </c>
      <c r="AL40" s="25">
        <v>33</v>
      </c>
    </row>
    <row r="41" spans="1:38" ht="15.95" customHeight="1" x14ac:dyDescent="0.15">
      <c r="A41" s="52">
        <v>34</v>
      </c>
      <c r="B41" s="145" t="str">
        <f>IF(G41="","",IF(受験申込書!$Q$13="",受験申込書!$L$7,$H$1&amp;"-"&amp;TEXT(A41,"000")&amp;"-"&amp;PROPER(G41)&amp;"_"&amp;PROPER(H41)&amp;".jpg"))</f>
        <v/>
      </c>
      <c r="C41" s="88"/>
      <c r="D41" s="88"/>
      <c r="E41" s="88"/>
      <c r="F41" s="88"/>
      <c r="G41" s="88"/>
      <c r="H41" s="88"/>
      <c r="I41" s="117"/>
      <c r="J41" s="119"/>
      <c r="K41" s="88"/>
      <c r="L41" s="116"/>
      <c r="M41" s="88"/>
      <c r="N41" s="88"/>
      <c r="O41" s="88"/>
      <c r="P41" s="88"/>
      <c r="Q41" s="88"/>
      <c r="R41" s="88"/>
      <c r="S41" s="88"/>
      <c r="T41" s="88"/>
      <c r="U41" s="88"/>
      <c r="V41" s="88"/>
      <c r="W41" s="89"/>
      <c r="X41" s="49"/>
      <c r="Y41" s="129">
        <v>34</v>
      </c>
      <c r="Z41" s="53" t="str">
        <f>IF($C41="","",受験申込書!$M$16)</f>
        <v/>
      </c>
      <c r="AA41" s="70" t="str">
        <f>IF(OR($C41="",K41=""),"",VLOOKUP(K41,受験申込書!$V$15:$W$20,2,FALSE))</f>
        <v/>
      </c>
      <c r="AB41" s="77" t="str">
        <f t="shared" si="0"/>
        <v/>
      </c>
      <c r="AC41" s="41" t="str">
        <f t="shared" si="1"/>
        <v/>
      </c>
      <c r="AD41" s="77" t="str">
        <f>IF($AA41="","",VLOOKUP(AA41,受験申込書!$W$15:$X$20,2,FALSE))</f>
        <v/>
      </c>
      <c r="AE41" s="54" t="str">
        <f>IF($AA41="","",受験申込書!$F$22)</f>
        <v/>
      </c>
      <c r="AF41" s="55" t="str">
        <f>IF($AA41="","",受験申込書!$M$25)</f>
        <v/>
      </c>
      <c r="AG41" s="55" t="str">
        <f>IF(OR($AA41="",受験申込書!$F$25=""),"",受験申込書!$F$25)&amp;""</f>
        <v/>
      </c>
      <c r="AH41" s="112" t="str">
        <f>IF($AA41="","","申込責任者："&amp;受験申込書!$F$28&amp;受験申込書!$F$29)</f>
        <v/>
      </c>
      <c r="AI41" s="240" t="str">
        <f>IF($C41="","",受験申込書!$M$44)</f>
        <v/>
      </c>
      <c r="AJ41" s="240" t="str">
        <f>IF($C41="","",受験申込書!$M$46)</f>
        <v/>
      </c>
      <c r="AK41" s="25">
        <f t="shared" si="2"/>
        <v>0</v>
      </c>
      <c r="AL41" s="25">
        <v>34</v>
      </c>
    </row>
    <row r="42" spans="1:38" ht="15.95" customHeight="1" x14ac:dyDescent="0.15">
      <c r="A42" s="52">
        <v>35</v>
      </c>
      <c r="B42" s="145" t="str">
        <f>IF(G42="","",IF(受験申込書!$Q$13="",受験申込書!$L$7,$H$1&amp;"-"&amp;TEXT(A42,"000")&amp;"-"&amp;PROPER(G42)&amp;"_"&amp;PROPER(H42)&amp;".jpg"))</f>
        <v/>
      </c>
      <c r="C42" s="88"/>
      <c r="D42" s="88"/>
      <c r="E42" s="88"/>
      <c r="F42" s="88"/>
      <c r="G42" s="88"/>
      <c r="H42" s="88"/>
      <c r="I42" s="117"/>
      <c r="J42" s="119"/>
      <c r="K42" s="88"/>
      <c r="L42" s="116"/>
      <c r="M42" s="88"/>
      <c r="N42" s="88"/>
      <c r="O42" s="88"/>
      <c r="P42" s="88"/>
      <c r="Q42" s="88"/>
      <c r="R42" s="88"/>
      <c r="S42" s="88"/>
      <c r="T42" s="88"/>
      <c r="U42" s="88"/>
      <c r="V42" s="88"/>
      <c r="W42" s="89"/>
      <c r="X42" s="49"/>
      <c r="Y42" s="129">
        <v>35</v>
      </c>
      <c r="Z42" s="53" t="str">
        <f>IF($C42="","",受験申込書!$M$16)</f>
        <v/>
      </c>
      <c r="AA42" s="70" t="str">
        <f>IF(OR($C42="",K42=""),"",VLOOKUP(K42,受験申込書!$V$15:$W$20,2,FALSE))</f>
        <v/>
      </c>
      <c r="AB42" s="77" t="str">
        <f t="shared" si="0"/>
        <v/>
      </c>
      <c r="AC42" s="41" t="str">
        <f t="shared" si="1"/>
        <v/>
      </c>
      <c r="AD42" s="77" t="str">
        <f>IF($AA42="","",VLOOKUP(AA42,受験申込書!$W$15:$X$20,2,FALSE))</f>
        <v/>
      </c>
      <c r="AE42" s="54" t="str">
        <f>IF($AA42="","",受験申込書!$F$22)</f>
        <v/>
      </c>
      <c r="AF42" s="55" t="str">
        <f>IF($AA42="","",受験申込書!$M$25)</f>
        <v/>
      </c>
      <c r="AG42" s="55" t="str">
        <f>IF(OR($AA42="",受験申込書!$F$25=""),"",受験申込書!$F$25)&amp;""</f>
        <v/>
      </c>
      <c r="AH42" s="112" t="str">
        <f>IF($AA42="","","申込責任者："&amp;受験申込書!$F$28&amp;受験申込書!$F$29)</f>
        <v/>
      </c>
      <c r="AI42" s="240" t="str">
        <f>IF($C42="","",受験申込書!$M$44)</f>
        <v/>
      </c>
      <c r="AJ42" s="240" t="str">
        <f>IF($C42="","",受験申込書!$M$46)</f>
        <v/>
      </c>
      <c r="AK42" s="25">
        <f t="shared" si="2"/>
        <v>0</v>
      </c>
      <c r="AL42" s="25">
        <v>35</v>
      </c>
    </row>
    <row r="43" spans="1:38" ht="15.95" customHeight="1" x14ac:dyDescent="0.15">
      <c r="A43" s="52">
        <v>36</v>
      </c>
      <c r="B43" s="145" t="str">
        <f>IF(G43="","",IF(受験申込書!$Q$13="",受験申込書!$L$7,$H$1&amp;"-"&amp;TEXT(A43,"000")&amp;"-"&amp;PROPER(G43)&amp;"_"&amp;PROPER(H43)&amp;".jpg"))</f>
        <v/>
      </c>
      <c r="C43" s="88"/>
      <c r="D43" s="88"/>
      <c r="E43" s="88"/>
      <c r="F43" s="88"/>
      <c r="G43" s="88"/>
      <c r="H43" s="88"/>
      <c r="I43" s="117"/>
      <c r="J43" s="119"/>
      <c r="K43" s="88"/>
      <c r="L43" s="116"/>
      <c r="M43" s="88"/>
      <c r="N43" s="88"/>
      <c r="O43" s="88"/>
      <c r="P43" s="88"/>
      <c r="Q43" s="88"/>
      <c r="R43" s="88"/>
      <c r="S43" s="88"/>
      <c r="T43" s="88"/>
      <c r="U43" s="88"/>
      <c r="V43" s="88"/>
      <c r="W43" s="89"/>
      <c r="X43" s="49"/>
      <c r="Y43" s="129">
        <v>36</v>
      </c>
      <c r="Z43" s="53" t="str">
        <f>IF($C43="","",受験申込書!$M$16)</f>
        <v/>
      </c>
      <c r="AA43" s="70" t="str">
        <f>IF(OR($C43="",K43=""),"",VLOOKUP(K43,受験申込書!$V$15:$W$20,2,FALSE))</f>
        <v/>
      </c>
      <c r="AB43" s="77" t="str">
        <f t="shared" si="0"/>
        <v/>
      </c>
      <c r="AC43" s="41" t="str">
        <f t="shared" si="1"/>
        <v/>
      </c>
      <c r="AD43" s="77" t="str">
        <f>IF($AA43="","",VLOOKUP(AA43,受験申込書!$W$15:$X$20,2,FALSE))</f>
        <v/>
      </c>
      <c r="AE43" s="54" t="str">
        <f>IF($AA43="","",受験申込書!$F$22)</f>
        <v/>
      </c>
      <c r="AF43" s="55" t="str">
        <f>IF($AA43="","",受験申込書!$M$25)</f>
        <v/>
      </c>
      <c r="AG43" s="55" t="str">
        <f>IF(OR($AA43="",受験申込書!$F$25=""),"",受験申込書!$F$25)&amp;""</f>
        <v/>
      </c>
      <c r="AH43" s="112" t="str">
        <f>IF($AA43="","","申込責任者："&amp;受験申込書!$F$28&amp;受験申込書!$F$29)</f>
        <v/>
      </c>
      <c r="AI43" s="240" t="str">
        <f>IF($C43="","",受験申込書!$M$44)</f>
        <v/>
      </c>
      <c r="AJ43" s="240" t="str">
        <f>IF($C43="","",受験申込書!$M$46)</f>
        <v/>
      </c>
      <c r="AK43" s="25">
        <f t="shared" si="2"/>
        <v>0</v>
      </c>
      <c r="AL43" s="25">
        <v>36</v>
      </c>
    </row>
    <row r="44" spans="1:38" ht="15.95" customHeight="1" x14ac:dyDescent="0.15">
      <c r="A44" s="52">
        <v>37</v>
      </c>
      <c r="B44" s="145" t="str">
        <f>IF(G44="","",IF(受験申込書!$Q$13="",受験申込書!$L$7,$H$1&amp;"-"&amp;TEXT(A44,"000")&amp;"-"&amp;PROPER(G44)&amp;"_"&amp;PROPER(H44)&amp;".jpg"))</f>
        <v/>
      </c>
      <c r="C44" s="88"/>
      <c r="D44" s="88"/>
      <c r="E44" s="88"/>
      <c r="F44" s="88"/>
      <c r="G44" s="88"/>
      <c r="H44" s="88"/>
      <c r="I44" s="117"/>
      <c r="J44" s="119"/>
      <c r="K44" s="88"/>
      <c r="L44" s="116"/>
      <c r="M44" s="88"/>
      <c r="N44" s="88"/>
      <c r="O44" s="88"/>
      <c r="P44" s="88"/>
      <c r="Q44" s="88"/>
      <c r="R44" s="88"/>
      <c r="S44" s="88"/>
      <c r="T44" s="88"/>
      <c r="U44" s="88"/>
      <c r="V44" s="88"/>
      <c r="W44" s="89"/>
      <c r="X44" s="49"/>
      <c r="Y44" s="129">
        <v>37</v>
      </c>
      <c r="Z44" s="53" t="str">
        <f>IF($C44="","",受験申込書!$M$16)</f>
        <v/>
      </c>
      <c r="AA44" s="70" t="str">
        <f>IF(OR($C44="",K44=""),"",VLOOKUP(K44,受験申込書!$V$15:$W$20,2,FALSE))</f>
        <v/>
      </c>
      <c r="AB44" s="77" t="str">
        <f t="shared" si="0"/>
        <v/>
      </c>
      <c r="AC44" s="41" t="str">
        <f t="shared" si="1"/>
        <v/>
      </c>
      <c r="AD44" s="77" t="str">
        <f>IF($AA44="","",VLOOKUP(AA44,受験申込書!$W$15:$X$20,2,FALSE))</f>
        <v/>
      </c>
      <c r="AE44" s="54" t="str">
        <f>IF($AA44="","",受験申込書!$F$22)</f>
        <v/>
      </c>
      <c r="AF44" s="55" t="str">
        <f>IF($AA44="","",受験申込書!$M$25)</f>
        <v/>
      </c>
      <c r="AG44" s="55" t="str">
        <f>IF(OR($AA44="",受験申込書!$F$25=""),"",受験申込書!$F$25)&amp;""</f>
        <v/>
      </c>
      <c r="AH44" s="112" t="str">
        <f>IF($AA44="","","申込責任者："&amp;受験申込書!$F$28&amp;受験申込書!$F$29)</f>
        <v/>
      </c>
      <c r="AI44" s="240" t="str">
        <f>IF($C44="","",受験申込書!$M$44)</f>
        <v/>
      </c>
      <c r="AJ44" s="240" t="str">
        <f>IF($C44="","",受験申込書!$M$46)</f>
        <v/>
      </c>
      <c r="AK44" s="25">
        <f t="shared" si="2"/>
        <v>0</v>
      </c>
      <c r="AL44" s="25">
        <v>37</v>
      </c>
    </row>
    <row r="45" spans="1:38" ht="15.95" customHeight="1" x14ac:dyDescent="0.15">
      <c r="A45" s="52">
        <v>38</v>
      </c>
      <c r="B45" s="145" t="str">
        <f>IF(G45="","",IF(受験申込書!$Q$13="",受験申込書!$L$7,$H$1&amp;"-"&amp;TEXT(A45,"000")&amp;"-"&amp;PROPER(G45)&amp;"_"&amp;PROPER(H45)&amp;".jpg"))</f>
        <v/>
      </c>
      <c r="C45" s="88"/>
      <c r="D45" s="88"/>
      <c r="E45" s="88"/>
      <c r="F45" s="88"/>
      <c r="G45" s="88"/>
      <c r="H45" s="88"/>
      <c r="I45" s="117"/>
      <c r="J45" s="119"/>
      <c r="K45" s="88"/>
      <c r="L45" s="116"/>
      <c r="M45" s="88"/>
      <c r="N45" s="88"/>
      <c r="O45" s="88"/>
      <c r="P45" s="88"/>
      <c r="Q45" s="88"/>
      <c r="R45" s="88"/>
      <c r="S45" s="88"/>
      <c r="T45" s="88"/>
      <c r="U45" s="88"/>
      <c r="V45" s="88"/>
      <c r="W45" s="89"/>
      <c r="X45" s="49"/>
      <c r="Y45" s="129">
        <v>38</v>
      </c>
      <c r="Z45" s="53" t="str">
        <f>IF($C45="","",受験申込書!$M$16)</f>
        <v/>
      </c>
      <c r="AA45" s="70" t="str">
        <f>IF(OR($C45="",K45=""),"",VLOOKUP(K45,受験申込書!$V$15:$W$20,2,FALSE))</f>
        <v/>
      </c>
      <c r="AB45" s="77" t="str">
        <f t="shared" si="0"/>
        <v/>
      </c>
      <c r="AC45" s="41" t="str">
        <f t="shared" si="1"/>
        <v/>
      </c>
      <c r="AD45" s="77" t="str">
        <f>IF($AA45="","",VLOOKUP(AA45,受験申込書!$W$15:$X$20,2,FALSE))</f>
        <v/>
      </c>
      <c r="AE45" s="54" t="str">
        <f>IF($AA45="","",受験申込書!$F$22)</f>
        <v/>
      </c>
      <c r="AF45" s="55" t="str">
        <f>IF($AA45="","",受験申込書!$M$25)</f>
        <v/>
      </c>
      <c r="AG45" s="55" t="str">
        <f>IF(OR($AA45="",受験申込書!$F$25=""),"",受験申込書!$F$25)&amp;""</f>
        <v/>
      </c>
      <c r="AH45" s="112" t="str">
        <f>IF($AA45="","","申込責任者："&amp;受験申込書!$F$28&amp;受験申込書!$F$29)</f>
        <v/>
      </c>
      <c r="AI45" s="240" t="str">
        <f>IF($C45="","",受験申込書!$M$44)</f>
        <v/>
      </c>
      <c r="AJ45" s="240" t="str">
        <f>IF($C45="","",受験申込書!$M$46)</f>
        <v/>
      </c>
      <c r="AK45" s="25">
        <f t="shared" si="2"/>
        <v>0</v>
      </c>
      <c r="AL45" s="25">
        <v>38</v>
      </c>
    </row>
    <row r="46" spans="1:38" ht="15.95" customHeight="1" x14ac:dyDescent="0.15">
      <c r="A46" s="52">
        <v>39</v>
      </c>
      <c r="B46" s="145" t="str">
        <f>IF(G46="","",IF(受験申込書!$Q$13="",受験申込書!$L$7,$H$1&amp;"-"&amp;TEXT(A46,"000")&amp;"-"&amp;PROPER(G46)&amp;"_"&amp;PROPER(H46)&amp;".jpg"))</f>
        <v/>
      </c>
      <c r="C46" s="88"/>
      <c r="D46" s="88"/>
      <c r="E46" s="88"/>
      <c r="F46" s="88"/>
      <c r="G46" s="88"/>
      <c r="H46" s="88"/>
      <c r="I46" s="117"/>
      <c r="J46" s="119"/>
      <c r="K46" s="88"/>
      <c r="L46" s="116"/>
      <c r="M46" s="88"/>
      <c r="N46" s="88"/>
      <c r="O46" s="88"/>
      <c r="P46" s="88"/>
      <c r="Q46" s="88"/>
      <c r="R46" s="88"/>
      <c r="S46" s="88"/>
      <c r="T46" s="88"/>
      <c r="U46" s="88"/>
      <c r="V46" s="88"/>
      <c r="W46" s="89"/>
      <c r="X46" s="49"/>
      <c r="Y46" s="129">
        <v>39</v>
      </c>
      <c r="Z46" s="53" t="str">
        <f>IF($C46="","",受験申込書!$M$16)</f>
        <v/>
      </c>
      <c r="AA46" s="70" t="str">
        <f>IF(OR($C46="",K46=""),"",VLOOKUP(K46,受験申込書!$V$15:$W$20,2,FALSE))</f>
        <v/>
      </c>
      <c r="AB46" s="77" t="str">
        <f t="shared" si="0"/>
        <v/>
      </c>
      <c r="AC46" s="41" t="str">
        <f t="shared" si="1"/>
        <v/>
      </c>
      <c r="AD46" s="77" t="str">
        <f>IF($AA46="","",VLOOKUP(AA46,受験申込書!$W$15:$X$20,2,FALSE))</f>
        <v/>
      </c>
      <c r="AE46" s="54" t="str">
        <f>IF($AA46="","",受験申込書!$F$22)</f>
        <v/>
      </c>
      <c r="AF46" s="55" t="str">
        <f>IF($AA46="","",受験申込書!$M$25)</f>
        <v/>
      </c>
      <c r="AG46" s="55" t="str">
        <f>IF(OR($AA46="",受験申込書!$F$25=""),"",受験申込書!$F$25)&amp;""</f>
        <v/>
      </c>
      <c r="AH46" s="112" t="str">
        <f>IF($AA46="","","申込責任者："&amp;受験申込書!$F$28&amp;受験申込書!$F$29)</f>
        <v/>
      </c>
      <c r="AI46" s="240" t="str">
        <f>IF($C46="","",受験申込書!$M$44)</f>
        <v/>
      </c>
      <c r="AJ46" s="240" t="str">
        <f>IF($C46="","",受験申込書!$M$46)</f>
        <v/>
      </c>
      <c r="AK46" s="25">
        <f t="shared" si="2"/>
        <v>0</v>
      </c>
      <c r="AL46" s="25">
        <v>39</v>
      </c>
    </row>
    <row r="47" spans="1:38" ht="15.95" customHeight="1" x14ac:dyDescent="0.15">
      <c r="A47" s="52">
        <v>40</v>
      </c>
      <c r="B47" s="145" t="str">
        <f>IF(G47="","",IF(受験申込書!$Q$13="",受験申込書!$L$7,$H$1&amp;"-"&amp;TEXT(A47,"000")&amp;"-"&amp;PROPER(G47)&amp;"_"&amp;PROPER(H47)&amp;".jpg"))</f>
        <v/>
      </c>
      <c r="C47" s="88"/>
      <c r="D47" s="88"/>
      <c r="E47" s="88"/>
      <c r="F47" s="88"/>
      <c r="G47" s="88"/>
      <c r="H47" s="88"/>
      <c r="I47" s="117"/>
      <c r="J47" s="119"/>
      <c r="K47" s="88"/>
      <c r="L47" s="116"/>
      <c r="M47" s="88"/>
      <c r="N47" s="88"/>
      <c r="O47" s="88"/>
      <c r="P47" s="88"/>
      <c r="Q47" s="88"/>
      <c r="R47" s="88"/>
      <c r="S47" s="88"/>
      <c r="T47" s="88"/>
      <c r="U47" s="88"/>
      <c r="V47" s="88"/>
      <c r="W47" s="89"/>
      <c r="X47" s="49"/>
      <c r="Y47" s="129">
        <v>40</v>
      </c>
      <c r="Z47" s="53" t="str">
        <f>IF($C47="","",受験申込書!$M$16)</f>
        <v/>
      </c>
      <c r="AA47" s="70" t="str">
        <f>IF(OR($C47="",K47=""),"",VLOOKUP(K47,受験申込書!$V$15:$W$20,2,FALSE))</f>
        <v/>
      </c>
      <c r="AB47" s="77" t="str">
        <f t="shared" si="0"/>
        <v/>
      </c>
      <c r="AC47" s="41" t="str">
        <f t="shared" si="1"/>
        <v/>
      </c>
      <c r="AD47" s="77" t="str">
        <f>IF($AA47="","",VLOOKUP(AA47,受験申込書!$W$15:$X$20,2,FALSE))</f>
        <v/>
      </c>
      <c r="AE47" s="54" t="str">
        <f>IF($AA47="","",受験申込書!$F$22)</f>
        <v/>
      </c>
      <c r="AF47" s="55" t="str">
        <f>IF($AA47="","",受験申込書!$M$25)</f>
        <v/>
      </c>
      <c r="AG47" s="55" t="str">
        <f>IF(OR($AA47="",受験申込書!$F$25=""),"",受験申込書!$F$25)&amp;""</f>
        <v/>
      </c>
      <c r="AH47" s="112" t="str">
        <f>IF($AA47="","","申込責任者："&amp;受験申込書!$F$28&amp;受験申込書!$F$29)</f>
        <v/>
      </c>
      <c r="AI47" s="240" t="str">
        <f>IF($C47="","",受験申込書!$M$44)</f>
        <v/>
      </c>
      <c r="AJ47" s="240" t="str">
        <f>IF($C47="","",受験申込書!$M$46)</f>
        <v/>
      </c>
      <c r="AK47" s="25">
        <f t="shared" si="2"/>
        <v>0</v>
      </c>
      <c r="AL47" s="25">
        <v>40</v>
      </c>
    </row>
    <row r="48" spans="1:38" ht="15.95" customHeight="1" x14ac:dyDescent="0.15">
      <c r="A48" s="52">
        <v>41</v>
      </c>
      <c r="B48" s="145" t="str">
        <f>IF(G48="","",IF(受験申込書!$Q$13="",受験申込書!$L$7,$H$1&amp;"-"&amp;TEXT(A48,"000")&amp;"-"&amp;PROPER(G48)&amp;"_"&amp;PROPER(H48)&amp;".jpg"))</f>
        <v/>
      </c>
      <c r="C48" s="88"/>
      <c r="D48" s="88"/>
      <c r="E48" s="88"/>
      <c r="F48" s="88"/>
      <c r="G48" s="88"/>
      <c r="H48" s="88"/>
      <c r="I48" s="117"/>
      <c r="J48" s="119"/>
      <c r="K48" s="88"/>
      <c r="L48" s="116"/>
      <c r="M48" s="88"/>
      <c r="N48" s="88"/>
      <c r="O48" s="88"/>
      <c r="P48" s="88"/>
      <c r="Q48" s="88"/>
      <c r="R48" s="88"/>
      <c r="S48" s="88"/>
      <c r="T48" s="88"/>
      <c r="U48" s="88"/>
      <c r="V48" s="88"/>
      <c r="W48" s="89"/>
      <c r="X48" s="49"/>
      <c r="Y48" s="129">
        <v>41</v>
      </c>
      <c r="Z48" s="53" t="str">
        <f>IF($C48="","",受験申込書!$M$16)</f>
        <v/>
      </c>
      <c r="AA48" s="70" t="str">
        <f>IF(OR($C48="",K48=""),"",VLOOKUP(K48,受験申込書!$V$15:$W$20,2,FALSE))</f>
        <v/>
      </c>
      <c r="AB48" s="77" t="str">
        <f t="shared" si="0"/>
        <v/>
      </c>
      <c r="AC48" s="41" t="str">
        <f t="shared" si="1"/>
        <v/>
      </c>
      <c r="AD48" s="77" t="str">
        <f>IF($AA48="","",VLOOKUP(AA48,受験申込書!$W$15:$X$20,2,FALSE))</f>
        <v/>
      </c>
      <c r="AE48" s="54" t="str">
        <f>IF($AA48="","",受験申込書!$F$22)</f>
        <v/>
      </c>
      <c r="AF48" s="55" t="str">
        <f>IF($AA48="","",受験申込書!$M$25)</f>
        <v/>
      </c>
      <c r="AG48" s="55" t="str">
        <f>IF(OR($AA48="",受験申込書!$F$25=""),"",受験申込書!$F$25)&amp;""</f>
        <v/>
      </c>
      <c r="AH48" s="112" t="str">
        <f>IF($AA48="","","申込責任者："&amp;受験申込書!$F$28&amp;受験申込書!$F$29)</f>
        <v/>
      </c>
      <c r="AI48" s="240" t="str">
        <f>IF($C48="","",受験申込書!$M$44)</f>
        <v/>
      </c>
      <c r="AJ48" s="240" t="str">
        <f>IF($C48="","",受験申込書!$M$46)</f>
        <v/>
      </c>
      <c r="AK48" s="25">
        <f t="shared" si="2"/>
        <v>0</v>
      </c>
      <c r="AL48" s="25">
        <v>41</v>
      </c>
    </row>
    <row r="49" spans="1:38" ht="15.95" customHeight="1" x14ac:dyDescent="0.15">
      <c r="A49" s="52">
        <v>42</v>
      </c>
      <c r="B49" s="145" t="str">
        <f>IF(G49="","",IF(受験申込書!$Q$13="",受験申込書!$L$7,$H$1&amp;"-"&amp;TEXT(A49,"000")&amp;"-"&amp;PROPER(G49)&amp;"_"&amp;PROPER(H49)&amp;".jpg"))</f>
        <v/>
      </c>
      <c r="C49" s="88"/>
      <c r="D49" s="88"/>
      <c r="E49" s="88"/>
      <c r="F49" s="88"/>
      <c r="G49" s="88"/>
      <c r="H49" s="88"/>
      <c r="I49" s="117"/>
      <c r="J49" s="119"/>
      <c r="K49" s="88"/>
      <c r="L49" s="116"/>
      <c r="M49" s="88"/>
      <c r="N49" s="88"/>
      <c r="O49" s="88"/>
      <c r="P49" s="88"/>
      <c r="Q49" s="88"/>
      <c r="R49" s="88"/>
      <c r="S49" s="88"/>
      <c r="T49" s="88"/>
      <c r="U49" s="88"/>
      <c r="V49" s="88"/>
      <c r="W49" s="89"/>
      <c r="X49" s="49"/>
      <c r="Y49" s="129">
        <v>42</v>
      </c>
      <c r="Z49" s="53" t="str">
        <f>IF($C49="","",受験申込書!$M$16)</f>
        <v/>
      </c>
      <c r="AA49" s="70" t="str">
        <f>IF(OR($C49="",K49=""),"",VLOOKUP(K49,受験申込書!$V$15:$W$20,2,FALSE))</f>
        <v/>
      </c>
      <c r="AB49" s="77" t="str">
        <f t="shared" si="0"/>
        <v/>
      </c>
      <c r="AC49" s="41" t="str">
        <f t="shared" si="1"/>
        <v/>
      </c>
      <c r="AD49" s="77" t="str">
        <f>IF($AA49="","",VLOOKUP(AA49,受験申込書!$W$15:$X$20,2,FALSE))</f>
        <v/>
      </c>
      <c r="AE49" s="54" t="str">
        <f>IF($AA49="","",受験申込書!$F$22)</f>
        <v/>
      </c>
      <c r="AF49" s="55" t="str">
        <f>IF($AA49="","",受験申込書!$M$25)</f>
        <v/>
      </c>
      <c r="AG49" s="55" t="str">
        <f>IF(OR($AA49="",受験申込書!$F$25=""),"",受験申込書!$F$25)&amp;""</f>
        <v/>
      </c>
      <c r="AH49" s="112" t="str">
        <f>IF($AA49="","","申込責任者："&amp;受験申込書!$F$28&amp;受験申込書!$F$29)</f>
        <v/>
      </c>
      <c r="AI49" s="240" t="str">
        <f>IF($C49="","",受験申込書!$M$44)</f>
        <v/>
      </c>
      <c r="AJ49" s="240" t="str">
        <f>IF($C49="","",受験申込書!$M$46)</f>
        <v/>
      </c>
      <c r="AK49" s="25">
        <f t="shared" si="2"/>
        <v>0</v>
      </c>
      <c r="AL49" s="25">
        <v>42</v>
      </c>
    </row>
    <row r="50" spans="1:38" ht="15.95" customHeight="1" x14ac:dyDescent="0.15">
      <c r="A50" s="52">
        <v>43</v>
      </c>
      <c r="B50" s="145" t="str">
        <f>IF(G50="","",IF(受験申込書!$Q$13="",受験申込書!$L$7,$H$1&amp;"-"&amp;TEXT(A50,"000")&amp;"-"&amp;PROPER(G50)&amp;"_"&amp;PROPER(H50)&amp;".jpg"))</f>
        <v/>
      </c>
      <c r="C50" s="88"/>
      <c r="D50" s="88"/>
      <c r="E50" s="88"/>
      <c r="F50" s="88"/>
      <c r="G50" s="88"/>
      <c r="H50" s="88"/>
      <c r="I50" s="117"/>
      <c r="J50" s="119"/>
      <c r="K50" s="88"/>
      <c r="L50" s="116"/>
      <c r="M50" s="88"/>
      <c r="N50" s="88"/>
      <c r="O50" s="88"/>
      <c r="P50" s="88"/>
      <c r="Q50" s="88"/>
      <c r="R50" s="88"/>
      <c r="S50" s="88"/>
      <c r="T50" s="88"/>
      <c r="U50" s="88"/>
      <c r="V50" s="88"/>
      <c r="W50" s="89"/>
      <c r="X50" s="49"/>
      <c r="Y50" s="129">
        <v>43</v>
      </c>
      <c r="Z50" s="53" t="str">
        <f>IF($C50="","",受験申込書!$M$16)</f>
        <v/>
      </c>
      <c r="AA50" s="70" t="str">
        <f>IF(OR($C50="",K50=""),"",VLOOKUP(K50,受験申込書!$V$15:$W$20,2,FALSE))</f>
        <v/>
      </c>
      <c r="AB50" s="77" t="str">
        <f t="shared" si="0"/>
        <v/>
      </c>
      <c r="AC50" s="41" t="str">
        <f t="shared" si="1"/>
        <v/>
      </c>
      <c r="AD50" s="77" t="str">
        <f>IF($AA50="","",VLOOKUP(AA50,受験申込書!$W$15:$X$20,2,FALSE))</f>
        <v/>
      </c>
      <c r="AE50" s="54" t="str">
        <f>IF($AA50="","",受験申込書!$F$22)</f>
        <v/>
      </c>
      <c r="AF50" s="55" t="str">
        <f>IF($AA50="","",受験申込書!$M$25)</f>
        <v/>
      </c>
      <c r="AG50" s="55" t="str">
        <f>IF(OR($AA50="",受験申込書!$F$25=""),"",受験申込書!$F$25)&amp;""</f>
        <v/>
      </c>
      <c r="AH50" s="112" t="str">
        <f>IF($AA50="","","申込責任者："&amp;受験申込書!$F$28&amp;受験申込書!$F$29)</f>
        <v/>
      </c>
      <c r="AI50" s="240" t="str">
        <f>IF($C50="","",受験申込書!$M$44)</f>
        <v/>
      </c>
      <c r="AJ50" s="240" t="str">
        <f>IF($C50="","",受験申込書!$M$46)</f>
        <v/>
      </c>
      <c r="AK50" s="25">
        <f t="shared" si="2"/>
        <v>0</v>
      </c>
      <c r="AL50" s="25">
        <v>43</v>
      </c>
    </row>
    <row r="51" spans="1:38" ht="15.95" customHeight="1" x14ac:dyDescent="0.15">
      <c r="A51" s="52">
        <v>44</v>
      </c>
      <c r="B51" s="145" t="str">
        <f>IF(G51="","",IF(受験申込書!$Q$13="",受験申込書!$L$7,$H$1&amp;"-"&amp;TEXT(A51,"000")&amp;"-"&amp;PROPER(G51)&amp;"_"&amp;PROPER(H51)&amp;".jpg"))</f>
        <v/>
      </c>
      <c r="C51" s="88"/>
      <c r="D51" s="88"/>
      <c r="E51" s="88"/>
      <c r="F51" s="88"/>
      <c r="G51" s="88"/>
      <c r="H51" s="88"/>
      <c r="I51" s="117"/>
      <c r="J51" s="119"/>
      <c r="K51" s="88"/>
      <c r="L51" s="116"/>
      <c r="M51" s="88"/>
      <c r="N51" s="88"/>
      <c r="O51" s="88"/>
      <c r="P51" s="88"/>
      <c r="Q51" s="88"/>
      <c r="R51" s="88"/>
      <c r="S51" s="88"/>
      <c r="T51" s="88"/>
      <c r="U51" s="88"/>
      <c r="V51" s="88"/>
      <c r="W51" s="89"/>
      <c r="X51" s="49"/>
      <c r="Y51" s="129">
        <v>44</v>
      </c>
      <c r="Z51" s="53" t="str">
        <f>IF($C51="","",受験申込書!$M$16)</f>
        <v/>
      </c>
      <c r="AA51" s="70" t="str">
        <f>IF(OR($C51="",K51=""),"",VLOOKUP(K51,受験申込書!$V$15:$W$20,2,FALSE))</f>
        <v/>
      </c>
      <c r="AB51" s="77" t="str">
        <f t="shared" si="0"/>
        <v/>
      </c>
      <c r="AC51" s="41" t="str">
        <f t="shared" si="1"/>
        <v/>
      </c>
      <c r="AD51" s="77" t="str">
        <f>IF($AA51="","",VLOOKUP(AA51,受験申込書!$W$15:$X$20,2,FALSE))</f>
        <v/>
      </c>
      <c r="AE51" s="54" t="str">
        <f>IF($AA51="","",受験申込書!$F$22)</f>
        <v/>
      </c>
      <c r="AF51" s="55" t="str">
        <f>IF($AA51="","",受験申込書!$M$25)</f>
        <v/>
      </c>
      <c r="AG51" s="55" t="str">
        <f>IF(OR($AA51="",受験申込書!$F$25=""),"",受験申込書!$F$25)&amp;""</f>
        <v/>
      </c>
      <c r="AH51" s="112" t="str">
        <f>IF($AA51="","","申込責任者："&amp;受験申込書!$F$28&amp;受験申込書!$F$29)</f>
        <v/>
      </c>
      <c r="AI51" s="240" t="str">
        <f>IF($C51="","",受験申込書!$M$44)</f>
        <v/>
      </c>
      <c r="AJ51" s="240" t="str">
        <f>IF($C51="","",受験申込書!$M$46)</f>
        <v/>
      </c>
      <c r="AK51" s="25">
        <f t="shared" si="2"/>
        <v>0</v>
      </c>
      <c r="AL51" s="25">
        <v>44</v>
      </c>
    </row>
    <row r="52" spans="1:38" ht="15.95" customHeight="1" x14ac:dyDescent="0.15">
      <c r="A52" s="52">
        <v>45</v>
      </c>
      <c r="B52" s="145" t="str">
        <f>IF(G52="","",IF(受験申込書!$Q$13="",受験申込書!$L$7,$H$1&amp;"-"&amp;TEXT(A52,"000")&amp;"-"&amp;PROPER(G52)&amp;"_"&amp;PROPER(H52)&amp;".jpg"))</f>
        <v/>
      </c>
      <c r="C52" s="88"/>
      <c r="D52" s="88"/>
      <c r="E52" s="88"/>
      <c r="F52" s="88"/>
      <c r="G52" s="88"/>
      <c r="H52" s="88"/>
      <c r="I52" s="117"/>
      <c r="J52" s="119"/>
      <c r="K52" s="88"/>
      <c r="L52" s="116"/>
      <c r="M52" s="88"/>
      <c r="N52" s="88"/>
      <c r="O52" s="88"/>
      <c r="P52" s="88"/>
      <c r="Q52" s="88"/>
      <c r="R52" s="88"/>
      <c r="S52" s="88"/>
      <c r="T52" s="88"/>
      <c r="U52" s="88"/>
      <c r="V52" s="88"/>
      <c r="W52" s="89"/>
      <c r="X52" s="49"/>
      <c r="Y52" s="129">
        <v>45</v>
      </c>
      <c r="Z52" s="53" t="str">
        <f>IF($C52="","",受験申込書!$M$16)</f>
        <v/>
      </c>
      <c r="AA52" s="70" t="str">
        <f>IF(OR($C52="",K52=""),"",VLOOKUP(K52,受験申込書!$V$15:$W$20,2,FALSE))</f>
        <v/>
      </c>
      <c r="AB52" s="77" t="str">
        <f t="shared" si="0"/>
        <v/>
      </c>
      <c r="AC52" s="41" t="str">
        <f t="shared" si="1"/>
        <v/>
      </c>
      <c r="AD52" s="77" t="str">
        <f>IF($AA52="","",VLOOKUP(AA52,受験申込書!$W$15:$X$20,2,FALSE))</f>
        <v/>
      </c>
      <c r="AE52" s="54" t="str">
        <f>IF($AA52="","",受験申込書!$F$22)</f>
        <v/>
      </c>
      <c r="AF52" s="55" t="str">
        <f>IF($AA52="","",受験申込書!$M$25)</f>
        <v/>
      </c>
      <c r="AG52" s="55" t="str">
        <f>IF(OR($AA52="",受験申込書!$F$25=""),"",受験申込書!$F$25)&amp;""</f>
        <v/>
      </c>
      <c r="AH52" s="112" t="str">
        <f>IF($AA52="","","申込責任者："&amp;受験申込書!$F$28&amp;受験申込書!$F$29)</f>
        <v/>
      </c>
      <c r="AI52" s="240" t="str">
        <f>IF($C52="","",受験申込書!$M$44)</f>
        <v/>
      </c>
      <c r="AJ52" s="240" t="str">
        <f>IF($C52="","",受験申込書!$M$46)</f>
        <v/>
      </c>
      <c r="AK52" s="25">
        <f t="shared" si="2"/>
        <v>0</v>
      </c>
      <c r="AL52" s="25">
        <v>45</v>
      </c>
    </row>
    <row r="53" spans="1:38" ht="15.95" customHeight="1" x14ac:dyDescent="0.15">
      <c r="A53" s="52">
        <v>46</v>
      </c>
      <c r="B53" s="145" t="str">
        <f>IF(G53="","",IF(受験申込書!$Q$13="",受験申込書!$L$7,$H$1&amp;"-"&amp;TEXT(A53,"000")&amp;"-"&amp;PROPER(G53)&amp;"_"&amp;PROPER(H53)&amp;".jpg"))</f>
        <v/>
      </c>
      <c r="C53" s="88"/>
      <c r="D53" s="88"/>
      <c r="E53" s="88"/>
      <c r="F53" s="88"/>
      <c r="G53" s="88"/>
      <c r="H53" s="88"/>
      <c r="I53" s="117"/>
      <c r="J53" s="119"/>
      <c r="K53" s="88"/>
      <c r="L53" s="116"/>
      <c r="M53" s="88"/>
      <c r="N53" s="88"/>
      <c r="O53" s="88"/>
      <c r="P53" s="88"/>
      <c r="Q53" s="88"/>
      <c r="R53" s="88"/>
      <c r="S53" s="88"/>
      <c r="T53" s="88"/>
      <c r="U53" s="88"/>
      <c r="V53" s="88"/>
      <c r="W53" s="89"/>
      <c r="X53" s="49"/>
      <c r="Y53" s="129">
        <v>46</v>
      </c>
      <c r="Z53" s="53" t="str">
        <f>IF($C53="","",受験申込書!$M$16)</f>
        <v/>
      </c>
      <c r="AA53" s="70" t="str">
        <f>IF(OR($C53="",K53=""),"",VLOOKUP(K53,受験申込書!$V$15:$W$20,2,FALSE))</f>
        <v/>
      </c>
      <c r="AB53" s="77" t="str">
        <f t="shared" si="0"/>
        <v/>
      </c>
      <c r="AC53" s="41" t="str">
        <f t="shared" si="1"/>
        <v/>
      </c>
      <c r="AD53" s="77" t="str">
        <f>IF($AA53="","",VLOOKUP(AA53,受験申込書!$W$15:$X$20,2,FALSE))</f>
        <v/>
      </c>
      <c r="AE53" s="54" t="str">
        <f>IF($AA53="","",受験申込書!$F$22)</f>
        <v/>
      </c>
      <c r="AF53" s="55" t="str">
        <f>IF($AA53="","",受験申込書!$M$25)</f>
        <v/>
      </c>
      <c r="AG53" s="55" t="str">
        <f>IF(OR($AA53="",受験申込書!$F$25=""),"",受験申込書!$F$25)&amp;""</f>
        <v/>
      </c>
      <c r="AH53" s="112" t="str">
        <f>IF($AA53="","","申込責任者："&amp;受験申込書!$F$28&amp;受験申込書!$F$29)</f>
        <v/>
      </c>
      <c r="AI53" s="240" t="str">
        <f>IF($C53="","",受験申込書!$M$44)</f>
        <v/>
      </c>
      <c r="AJ53" s="240" t="str">
        <f>IF($C53="","",受験申込書!$M$46)</f>
        <v/>
      </c>
      <c r="AK53" s="25">
        <f t="shared" si="2"/>
        <v>0</v>
      </c>
      <c r="AL53" s="25">
        <v>46</v>
      </c>
    </row>
    <row r="54" spans="1:38" ht="15.95" customHeight="1" x14ac:dyDescent="0.15">
      <c r="A54" s="52">
        <v>47</v>
      </c>
      <c r="B54" s="145" t="str">
        <f>IF(G54="","",IF(受験申込書!$Q$13="",受験申込書!$L$7,$H$1&amp;"-"&amp;TEXT(A54,"000")&amp;"-"&amp;PROPER(G54)&amp;"_"&amp;PROPER(H54)&amp;".jpg"))</f>
        <v/>
      </c>
      <c r="C54" s="88"/>
      <c r="D54" s="88"/>
      <c r="E54" s="88"/>
      <c r="F54" s="88"/>
      <c r="G54" s="88"/>
      <c r="H54" s="88"/>
      <c r="I54" s="117"/>
      <c r="J54" s="119"/>
      <c r="K54" s="88"/>
      <c r="L54" s="116"/>
      <c r="M54" s="88"/>
      <c r="N54" s="88"/>
      <c r="O54" s="88"/>
      <c r="P54" s="88"/>
      <c r="Q54" s="88"/>
      <c r="R54" s="88"/>
      <c r="S54" s="88"/>
      <c r="T54" s="88"/>
      <c r="U54" s="88"/>
      <c r="V54" s="88"/>
      <c r="W54" s="89"/>
      <c r="X54" s="49"/>
      <c r="Y54" s="129">
        <v>47</v>
      </c>
      <c r="Z54" s="53" t="str">
        <f>IF($C54="","",受験申込書!$M$16)</f>
        <v/>
      </c>
      <c r="AA54" s="70" t="str">
        <f>IF(OR($C54="",K54=""),"",VLOOKUP(K54,受験申込書!$V$15:$W$20,2,FALSE))</f>
        <v/>
      </c>
      <c r="AB54" s="77" t="str">
        <f t="shared" si="0"/>
        <v/>
      </c>
      <c r="AC54" s="41" t="str">
        <f t="shared" si="1"/>
        <v/>
      </c>
      <c r="AD54" s="77" t="str">
        <f>IF($AA54="","",VLOOKUP(AA54,受験申込書!$W$15:$X$20,2,FALSE))</f>
        <v/>
      </c>
      <c r="AE54" s="54" t="str">
        <f>IF($AA54="","",受験申込書!$F$22)</f>
        <v/>
      </c>
      <c r="AF54" s="55" t="str">
        <f>IF($AA54="","",受験申込書!$M$25)</f>
        <v/>
      </c>
      <c r="AG54" s="55" t="str">
        <f>IF(OR($AA54="",受験申込書!$F$25=""),"",受験申込書!$F$25)&amp;""</f>
        <v/>
      </c>
      <c r="AH54" s="112" t="str">
        <f>IF($AA54="","","申込責任者："&amp;受験申込書!$F$28&amp;受験申込書!$F$29)</f>
        <v/>
      </c>
      <c r="AI54" s="240" t="str">
        <f>IF($C54="","",受験申込書!$M$44)</f>
        <v/>
      </c>
      <c r="AJ54" s="240" t="str">
        <f>IF($C54="","",受験申込書!$M$46)</f>
        <v/>
      </c>
      <c r="AK54" s="25">
        <f t="shared" si="2"/>
        <v>0</v>
      </c>
      <c r="AL54" s="25">
        <v>47</v>
      </c>
    </row>
    <row r="55" spans="1:38" ht="15.95" customHeight="1" x14ac:dyDescent="0.15">
      <c r="A55" s="52">
        <v>48</v>
      </c>
      <c r="B55" s="145" t="str">
        <f>IF(G55="","",IF(受験申込書!$Q$13="",受験申込書!$L$7,$H$1&amp;"-"&amp;TEXT(A55,"000")&amp;"-"&amp;PROPER(G55)&amp;"_"&amp;PROPER(H55)&amp;".jpg"))</f>
        <v/>
      </c>
      <c r="C55" s="88"/>
      <c r="D55" s="88"/>
      <c r="E55" s="88"/>
      <c r="F55" s="88"/>
      <c r="G55" s="88"/>
      <c r="H55" s="88"/>
      <c r="I55" s="117"/>
      <c r="J55" s="119"/>
      <c r="K55" s="88"/>
      <c r="L55" s="116"/>
      <c r="M55" s="88"/>
      <c r="N55" s="88"/>
      <c r="O55" s="88"/>
      <c r="P55" s="88"/>
      <c r="Q55" s="88"/>
      <c r="R55" s="88"/>
      <c r="S55" s="88"/>
      <c r="T55" s="88"/>
      <c r="U55" s="88"/>
      <c r="V55" s="88"/>
      <c r="W55" s="89"/>
      <c r="X55" s="49"/>
      <c r="Y55" s="129">
        <v>48</v>
      </c>
      <c r="Z55" s="53" t="str">
        <f>IF($C55="","",受験申込書!$M$16)</f>
        <v/>
      </c>
      <c r="AA55" s="70" t="str">
        <f>IF(OR($C55="",K55=""),"",VLOOKUP(K55,受験申込書!$V$15:$W$20,2,FALSE))</f>
        <v/>
      </c>
      <c r="AB55" s="77" t="str">
        <f t="shared" si="0"/>
        <v/>
      </c>
      <c r="AC55" s="41" t="str">
        <f t="shared" si="1"/>
        <v/>
      </c>
      <c r="AD55" s="77" t="str">
        <f>IF($AA55="","",VLOOKUP(AA55,受験申込書!$W$15:$X$20,2,FALSE))</f>
        <v/>
      </c>
      <c r="AE55" s="54" t="str">
        <f>IF($AA55="","",受験申込書!$F$22)</f>
        <v/>
      </c>
      <c r="AF55" s="55" t="str">
        <f>IF($AA55="","",受験申込書!$M$25)</f>
        <v/>
      </c>
      <c r="AG55" s="55" t="str">
        <f>IF(OR($AA55="",受験申込書!$F$25=""),"",受験申込書!$F$25)&amp;""</f>
        <v/>
      </c>
      <c r="AH55" s="112" t="str">
        <f>IF($AA55="","","申込責任者："&amp;受験申込書!$F$28&amp;受験申込書!$F$29)</f>
        <v/>
      </c>
      <c r="AI55" s="240" t="str">
        <f>IF($C55="","",受験申込書!$M$44)</f>
        <v/>
      </c>
      <c r="AJ55" s="240" t="str">
        <f>IF($C55="","",受験申込書!$M$46)</f>
        <v/>
      </c>
      <c r="AK55" s="25">
        <f t="shared" si="2"/>
        <v>0</v>
      </c>
      <c r="AL55" s="25">
        <v>48</v>
      </c>
    </row>
    <row r="56" spans="1:38" ht="15.95" customHeight="1" x14ac:dyDescent="0.15">
      <c r="A56" s="52">
        <v>49</v>
      </c>
      <c r="B56" s="145" t="str">
        <f>IF(G56="","",IF(受験申込書!$Q$13="",受験申込書!$L$7,$H$1&amp;"-"&amp;TEXT(A56,"000")&amp;"-"&amp;PROPER(G56)&amp;"_"&amp;PROPER(H56)&amp;".jpg"))</f>
        <v/>
      </c>
      <c r="C56" s="88"/>
      <c r="D56" s="88"/>
      <c r="E56" s="88"/>
      <c r="F56" s="88"/>
      <c r="G56" s="88"/>
      <c r="H56" s="88"/>
      <c r="I56" s="117"/>
      <c r="J56" s="119"/>
      <c r="K56" s="88"/>
      <c r="L56" s="116"/>
      <c r="M56" s="88"/>
      <c r="N56" s="88"/>
      <c r="O56" s="88"/>
      <c r="P56" s="88"/>
      <c r="Q56" s="88"/>
      <c r="R56" s="88"/>
      <c r="S56" s="88"/>
      <c r="T56" s="88"/>
      <c r="U56" s="88"/>
      <c r="V56" s="88"/>
      <c r="W56" s="89"/>
      <c r="X56" s="49"/>
      <c r="Y56" s="129">
        <v>49</v>
      </c>
      <c r="Z56" s="53" t="str">
        <f>IF($C56="","",受験申込書!$M$16)</f>
        <v/>
      </c>
      <c r="AA56" s="70" t="str">
        <f>IF(OR($C56="",K56=""),"",VLOOKUP(K56,受験申込書!$V$15:$W$20,2,FALSE))</f>
        <v/>
      </c>
      <c r="AB56" s="77" t="str">
        <f t="shared" si="0"/>
        <v/>
      </c>
      <c r="AC56" s="41" t="str">
        <f t="shared" si="1"/>
        <v/>
      </c>
      <c r="AD56" s="77" t="str">
        <f>IF($AA56="","",VLOOKUP(AA56,受験申込書!$W$15:$X$20,2,FALSE))</f>
        <v/>
      </c>
      <c r="AE56" s="54" t="str">
        <f>IF($AA56="","",受験申込書!$F$22)</f>
        <v/>
      </c>
      <c r="AF56" s="55" t="str">
        <f>IF($AA56="","",受験申込書!$M$25)</f>
        <v/>
      </c>
      <c r="AG56" s="55" t="str">
        <f>IF(OR($AA56="",受験申込書!$F$25=""),"",受験申込書!$F$25)&amp;""</f>
        <v/>
      </c>
      <c r="AH56" s="112" t="str">
        <f>IF($AA56="","","申込責任者："&amp;受験申込書!$F$28&amp;受験申込書!$F$29)</f>
        <v/>
      </c>
      <c r="AI56" s="240" t="str">
        <f>IF($C56="","",受験申込書!$M$44)</f>
        <v/>
      </c>
      <c r="AJ56" s="240" t="str">
        <f>IF($C56="","",受験申込書!$M$46)</f>
        <v/>
      </c>
      <c r="AK56" s="25">
        <f t="shared" si="2"/>
        <v>0</v>
      </c>
      <c r="AL56" s="25">
        <v>49</v>
      </c>
    </row>
    <row r="57" spans="1:38" ht="15.95" customHeight="1" x14ac:dyDescent="0.15">
      <c r="A57" s="52">
        <v>50</v>
      </c>
      <c r="B57" s="145" t="str">
        <f>IF(G57="","",IF(受験申込書!$Q$13="",受験申込書!$L$7,$H$1&amp;"-"&amp;TEXT(A57,"000")&amp;"-"&amp;PROPER(G57)&amp;"_"&amp;PROPER(H57)&amp;".jpg"))</f>
        <v/>
      </c>
      <c r="C57" s="88"/>
      <c r="D57" s="88"/>
      <c r="E57" s="88"/>
      <c r="F57" s="88"/>
      <c r="G57" s="88"/>
      <c r="H57" s="88"/>
      <c r="I57" s="117"/>
      <c r="J57" s="119"/>
      <c r="K57" s="88"/>
      <c r="L57" s="116"/>
      <c r="M57" s="88"/>
      <c r="N57" s="88"/>
      <c r="O57" s="88"/>
      <c r="P57" s="88"/>
      <c r="Q57" s="88"/>
      <c r="R57" s="88"/>
      <c r="S57" s="88"/>
      <c r="T57" s="88"/>
      <c r="U57" s="88"/>
      <c r="V57" s="88"/>
      <c r="W57" s="89"/>
      <c r="X57" s="49"/>
      <c r="Y57" s="129">
        <v>50</v>
      </c>
      <c r="Z57" s="53" t="str">
        <f>IF($C57="","",受験申込書!$M$16)</f>
        <v/>
      </c>
      <c r="AA57" s="70" t="str">
        <f>IF(OR($C57="",K57=""),"",VLOOKUP(K57,受験申込書!$V$15:$W$20,2,FALSE))</f>
        <v/>
      </c>
      <c r="AB57" s="77" t="str">
        <f t="shared" si="0"/>
        <v/>
      </c>
      <c r="AC57" s="41" t="str">
        <f t="shared" si="1"/>
        <v/>
      </c>
      <c r="AD57" s="77" t="str">
        <f>IF($AA57="","",VLOOKUP(AA57,受験申込書!$W$15:$X$20,2,FALSE))</f>
        <v/>
      </c>
      <c r="AE57" s="54" t="str">
        <f>IF($AA57="","",受験申込書!$F$22)</f>
        <v/>
      </c>
      <c r="AF57" s="55" t="str">
        <f>IF($AA57="","",受験申込書!$M$25)</f>
        <v/>
      </c>
      <c r="AG57" s="55" t="str">
        <f>IF(OR($AA57="",受験申込書!$F$25=""),"",受験申込書!$F$25)&amp;""</f>
        <v/>
      </c>
      <c r="AH57" s="112" t="str">
        <f>IF($AA57="","","申込責任者："&amp;受験申込書!$F$28&amp;受験申込書!$F$29)</f>
        <v/>
      </c>
      <c r="AI57" s="240" t="str">
        <f>IF($C57="","",受験申込書!$M$44)</f>
        <v/>
      </c>
      <c r="AJ57" s="240" t="str">
        <f>IF($C57="","",受験申込書!$M$46)</f>
        <v/>
      </c>
      <c r="AK57" s="25">
        <f t="shared" si="2"/>
        <v>0</v>
      </c>
      <c r="AL57" s="25">
        <v>50</v>
      </c>
    </row>
    <row r="58" spans="1:38" ht="15.95" customHeight="1" x14ac:dyDescent="0.15">
      <c r="A58" s="52">
        <v>51</v>
      </c>
      <c r="B58" s="145" t="str">
        <f>IF(G58="","",IF(受験申込書!$Q$13="",受験申込書!$L$7,$H$1&amp;"-"&amp;TEXT(A58,"000")&amp;"-"&amp;PROPER(G58)&amp;"_"&amp;PROPER(H58)&amp;".jpg"))</f>
        <v/>
      </c>
      <c r="C58" s="88"/>
      <c r="D58" s="88"/>
      <c r="E58" s="88"/>
      <c r="F58" s="88"/>
      <c r="G58" s="88"/>
      <c r="H58" s="88"/>
      <c r="I58" s="117"/>
      <c r="J58" s="119"/>
      <c r="K58" s="88"/>
      <c r="L58" s="116"/>
      <c r="M58" s="88"/>
      <c r="N58" s="88"/>
      <c r="O58" s="88"/>
      <c r="P58" s="88"/>
      <c r="Q58" s="88"/>
      <c r="R58" s="88"/>
      <c r="S58" s="88"/>
      <c r="T58" s="88"/>
      <c r="U58" s="88"/>
      <c r="V58" s="88"/>
      <c r="W58" s="89"/>
      <c r="X58" s="49"/>
      <c r="Y58" s="129">
        <v>51</v>
      </c>
      <c r="Z58" s="53" t="str">
        <f>IF($C58="","",受験申込書!$M$16)</f>
        <v/>
      </c>
      <c r="AA58" s="70" t="str">
        <f>IF(OR($C58="",K58=""),"",VLOOKUP(K58,受験申込書!$V$15:$W$20,2,FALSE))</f>
        <v/>
      </c>
      <c r="AB58" s="77" t="str">
        <f t="shared" si="0"/>
        <v/>
      </c>
      <c r="AC58" s="41" t="str">
        <f t="shared" si="1"/>
        <v/>
      </c>
      <c r="AD58" s="77" t="str">
        <f>IF($AA58="","",VLOOKUP(AA58,受験申込書!$W$15:$X$20,2,FALSE))</f>
        <v/>
      </c>
      <c r="AE58" s="54" t="str">
        <f>IF($AA58="","",受験申込書!$F$22)</f>
        <v/>
      </c>
      <c r="AF58" s="55" t="str">
        <f>IF($AA58="","",受験申込書!$M$25)</f>
        <v/>
      </c>
      <c r="AG58" s="55" t="str">
        <f>IF(OR($AA58="",受験申込書!$F$25=""),"",受験申込書!$F$25)&amp;""</f>
        <v/>
      </c>
      <c r="AH58" s="112" t="str">
        <f>IF($AA58="","","申込責任者："&amp;受験申込書!$F$28&amp;受験申込書!$F$29)</f>
        <v/>
      </c>
      <c r="AI58" s="240" t="str">
        <f>IF($C58="","",受験申込書!$M$44)</f>
        <v/>
      </c>
      <c r="AJ58" s="240" t="str">
        <f>IF($C58="","",受験申込書!$M$46)</f>
        <v/>
      </c>
      <c r="AK58" s="25">
        <f t="shared" si="2"/>
        <v>0</v>
      </c>
      <c r="AL58" s="25">
        <v>51</v>
      </c>
    </row>
    <row r="59" spans="1:38" ht="15.95" customHeight="1" x14ac:dyDescent="0.15">
      <c r="A59" s="52">
        <v>52</v>
      </c>
      <c r="B59" s="145" t="str">
        <f>IF(G59="","",IF(受験申込書!$Q$13="",受験申込書!$L$7,$H$1&amp;"-"&amp;TEXT(A59,"000")&amp;"-"&amp;PROPER(G59)&amp;"_"&amp;PROPER(H59)&amp;".jpg"))</f>
        <v/>
      </c>
      <c r="C59" s="88"/>
      <c r="D59" s="88"/>
      <c r="E59" s="88"/>
      <c r="F59" s="88"/>
      <c r="G59" s="88"/>
      <c r="H59" s="88"/>
      <c r="I59" s="117"/>
      <c r="J59" s="119"/>
      <c r="K59" s="88"/>
      <c r="L59" s="116"/>
      <c r="M59" s="88"/>
      <c r="N59" s="88"/>
      <c r="O59" s="88"/>
      <c r="P59" s="88"/>
      <c r="Q59" s="88"/>
      <c r="R59" s="88"/>
      <c r="S59" s="88"/>
      <c r="T59" s="88"/>
      <c r="U59" s="88"/>
      <c r="V59" s="88"/>
      <c r="W59" s="89"/>
      <c r="X59" s="49"/>
      <c r="Y59" s="129">
        <v>52</v>
      </c>
      <c r="Z59" s="53" t="str">
        <f>IF($C59="","",受験申込書!$M$16)</f>
        <v/>
      </c>
      <c r="AA59" s="70" t="str">
        <f>IF(OR($C59="",K59=""),"",VLOOKUP(K59,受験申込書!$V$15:$W$20,2,FALSE))</f>
        <v/>
      </c>
      <c r="AB59" s="77" t="str">
        <f t="shared" si="0"/>
        <v/>
      </c>
      <c r="AC59" s="41" t="str">
        <f t="shared" si="1"/>
        <v/>
      </c>
      <c r="AD59" s="77" t="str">
        <f>IF($AA59="","",VLOOKUP(AA59,受験申込書!$W$15:$X$20,2,FALSE))</f>
        <v/>
      </c>
      <c r="AE59" s="54" t="str">
        <f>IF($AA59="","",受験申込書!$F$22)</f>
        <v/>
      </c>
      <c r="AF59" s="55" t="str">
        <f>IF($AA59="","",受験申込書!$M$25)</f>
        <v/>
      </c>
      <c r="AG59" s="55" t="str">
        <f>IF(OR($AA59="",受験申込書!$F$25=""),"",受験申込書!$F$25)&amp;""</f>
        <v/>
      </c>
      <c r="AH59" s="112" t="str">
        <f>IF($AA59="","","申込責任者："&amp;受験申込書!$F$28&amp;受験申込書!$F$29)</f>
        <v/>
      </c>
      <c r="AI59" s="240" t="str">
        <f>IF($C59="","",受験申込書!$M$44)</f>
        <v/>
      </c>
      <c r="AJ59" s="240" t="str">
        <f>IF($C59="","",受験申込書!$M$46)</f>
        <v/>
      </c>
      <c r="AK59" s="25">
        <f t="shared" si="2"/>
        <v>0</v>
      </c>
      <c r="AL59" s="25">
        <v>52</v>
      </c>
    </row>
    <row r="60" spans="1:38" ht="15.95" customHeight="1" x14ac:dyDescent="0.15">
      <c r="A60" s="52">
        <v>53</v>
      </c>
      <c r="B60" s="145" t="str">
        <f>IF(G60="","",IF(受験申込書!$Q$13="",受験申込書!$L$7,$H$1&amp;"-"&amp;TEXT(A60,"000")&amp;"-"&amp;PROPER(G60)&amp;"_"&amp;PROPER(H60)&amp;".jpg"))</f>
        <v/>
      </c>
      <c r="C60" s="88"/>
      <c r="D60" s="88"/>
      <c r="E60" s="88"/>
      <c r="F60" s="88"/>
      <c r="G60" s="88"/>
      <c r="H60" s="88"/>
      <c r="I60" s="117"/>
      <c r="J60" s="119"/>
      <c r="K60" s="88"/>
      <c r="L60" s="116"/>
      <c r="M60" s="88"/>
      <c r="N60" s="88"/>
      <c r="O60" s="88"/>
      <c r="P60" s="88"/>
      <c r="Q60" s="88"/>
      <c r="R60" s="88"/>
      <c r="S60" s="88"/>
      <c r="T60" s="88"/>
      <c r="U60" s="88"/>
      <c r="V60" s="88"/>
      <c r="W60" s="89"/>
      <c r="X60" s="49"/>
      <c r="Y60" s="129">
        <v>53</v>
      </c>
      <c r="Z60" s="53" t="str">
        <f>IF($C60="","",受験申込書!$M$16)</f>
        <v/>
      </c>
      <c r="AA60" s="70" t="str">
        <f>IF(OR($C60="",K60=""),"",VLOOKUP(K60,受験申込書!$V$15:$W$20,2,FALSE))</f>
        <v/>
      </c>
      <c r="AB60" s="77" t="str">
        <f t="shared" si="0"/>
        <v/>
      </c>
      <c r="AC60" s="41" t="str">
        <f t="shared" si="1"/>
        <v/>
      </c>
      <c r="AD60" s="77" t="str">
        <f>IF($AA60="","",VLOOKUP(AA60,受験申込書!$W$15:$X$20,2,FALSE))</f>
        <v/>
      </c>
      <c r="AE60" s="54" t="str">
        <f>IF($AA60="","",受験申込書!$F$22)</f>
        <v/>
      </c>
      <c r="AF60" s="55" t="str">
        <f>IF($AA60="","",受験申込書!$M$25)</f>
        <v/>
      </c>
      <c r="AG60" s="55" t="str">
        <f>IF(OR($AA60="",受験申込書!$F$25=""),"",受験申込書!$F$25)&amp;""</f>
        <v/>
      </c>
      <c r="AH60" s="112" t="str">
        <f>IF($AA60="","","申込責任者："&amp;受験申込書!$F$28&amp;受験申込書!$F$29)</f>
        <v/>
      </c>
      <c r="AI60" s="240" t="str">
        <f>IF($C60="","",受験申込書!$M$44)</f>
        <v/>
      </c>
      <c r="AJ60" s="240" t="str">
        <f>IF($C60="","",受験申込書!$M$46)</f>
        <v/>
      </c>
      <c r="AK60" s="25">
        <f t="shared" si="2"/>
        <v>0</v>
      </c>
      <c r="AL60" s="25">
        <v>53</v>
      </c>
    </row>
    <row r="61" spans="1:38" ht="15.95" customHeight="1" x14ac:dyDescent="0.15">
      <c r="A61" s="52">
        <v>54</v>
      </c>
      <c r="B61" s="145" t="str">
        <f>IF(G61="","",IF(受験申込書!$Q$13="",受験申込書!$L$7,$H$1&amp;"-"&amp;TEXT(A61,"000")&amp;"-"&amp;PROPER(G61)&amp;"_"&amp;PROPER(H61)&amp;".jpg"))</f>
        <v/>
      </c>
      <c r="C61" s="88"/>
      <c r="D61" s="88"/>
      <c r="E61" s="88"/>
      <c r="F61" s="88"/>
      <c r="G61" s="88"/>
      <c r="H61" s="88"/>
      <c r="I61" s="117"/>
      <c r="J61" s="119"/>
      <c r="K61" s="88"/>
      <c r="L61" s="116"/>
      <c r="M61" s="88"/>
      <c r="N61" s="88"/>
      <c r="O61" s="88"/>
      <c r="P61" s="88"/>
      <c r="Q61" s="88"/>
      <c r="R61" s="88"/>
      <c r="S61" s="88"/>
      <c r="T61" s="88"/>
      <c r="U61" s="88"/>
      <c r="V61" s="88"/>
      <c r="W61" s="89"/>
      <c r="X61" s="49"/>
      <c r="Y61" s="129">
        <v>54</v>
      </c>
      <c r="Z61" s="53" t="str">
        <f>IF($C61="","",受験申込書!$M$16)</f>
        <v/>
      </c>
      <c r="AA61" s="70" t="str">
        <f>IF(OR($C61="",K61=""),"",VLOOKUP(K61,受験申込書!$V$15:$W$20,2,FALSE))</f>
        <v/>
      </c>
      <c r="AB61" s="77" t="str">
        <f t="shared" si="0"/>
        <v/>
      </c>
      <c r="AC61" s="41" t="str">
        <f t="shared" si="1"/>
        <v/>
      </c>
      <c r="AD61" s="77" t="str">
        <f>IF($AA61="","",VLOOKUP(AA61,受験申込書!$W$15:$X$20,2,FALSE))</f>
        <v/>
      </c>
      <c r="AE61" s="54" t="str">
        <f>IF($AA61="","",受験申込書!$F$22)</f>
        <v/>
      </c>
      <c r="AF61" s="55" t="str">
        <f>IF($AA61="","",受験申込書!$M$25)</f>
        <v/>
      </c>
      <c r="AG61" s="55" t="str">
        <f>IF(OR($AA61="",受験申込書!$F$25=""),"",受験申込書!$F$25)&amp;""</f>
        <v/>
      </c>
      <c r="AH61" s="112" t="str">
        <f>IF($AA61="","","申込責任者："&amp;受験申込書!$F$28&amp;受験申込書!$F$29)</f>
        <v/>
      </c>
      <c r="AI61" s="240" t="str">
        <f>IF($C61="","",受験申込書!$M$44)</f>
        <v/>
      </c>
      <c r="AJ61" s="240" t="str">
        <f>IF($C61="","",受験申込書!$M$46)</f>
        <v/>
      </c>
      <c r="AK61" s="25">
        <f t="shared" si="2"/>
        <v>0</v>
      </c>
      <c r="AL61" s="25">
        <v>54</v>
      </c>
    </row>
    <row r="62" spans="1:38" ht="15.95" customHeight="1" x14ac:dyDescent="0.15">
      <c r="A62" s="52">
        <v>55</v>
      </c>
      <c r="B62" s="145" t="str">
        <f>IF(G62="","",IF(受験申込書!$Q$13="",受験申込書!$L$7,$H$1&amp;"-"&amp;TEXT(A62,"000")&amp;"-"&amp;PROPER(G62)&amp;"_"&amp;PROPER(H62)&amp;".jpg"))</f>
        <v/>
      </c>
      <c r="C62" s="88"/>
      <c r="D62" s="88"/>
      <c r="E62" s="88"/>
      <c r="F62" s="88"/>
      <c r="G62" s="88"/>
      <c r="H62" s="88"/>
      <c r="I62" s="117"/>
      <c r="J62" s="119"/>
      <c r="K62" s="88"/>
      <c r="L62" s="116"/>
      <c r="M62" s="88"/>
      <c r="N62" s="88"/>
      <c r="O62" s="88"/>
      <c r="P62" s="88"/>
      <c r="Q62" s="88"/>
      <c r="R62" s="88"/>
      <c r="S62" s="88"/>
      <c r="T62" s="88"/>
      <c r="U62" s="88"/>
      <c r="V62" s="88"/>
      <c r="W62" s="89"/>
      <c r="X62" s="49"/>
      <c r="Y62" s="129">
        <v>55</v>
      </c>
      <c r="Z62" s="53" t="str">
        <f>IF($C62="","",受験申込書!$M$16)</f>
        <v/>
      </c>
      <c r="AA62" s="70" t="str">
        <f>IF(OR($C62="",K62=""),"",VLOOKUP(K62,受験申込書!$V$15:$W$20,2,FALSE))</f>
        <v/>
      </c>
      <c r="AB62" s="77" t="str">
        <f t="shared" si="0"/>
        <v/>
      </c>
      <c r="AC62" s="41" t="str">
        <f t="shared" si="1"/>
        <v/>
      </c>
      <c r="AD62" s="77" t="str">
        <f>IF($AA62="","",VLOOKUP(AA62,受験申込書!$W$15:$X$20,2,FALSE))</f>
        <v/>
      </c>
      <c r="AE62" s="54" t="str">
        <f>IF($AA62="","",受験申込書!$F$22)</f>
        <v/>
      </c>
      <c r="AF62" s="55" t="str">
        <f>IF($AA62="","",受験申込書!$M$25)</f>
        <v/>
      </c>
      <c r="AG62" s="55" t="str">
        <f>IF(OR($AA62="",受験申込書!$F$25=""),"",受験申込書!$F$25)&amp;""</f>
        <v/>
      </c>
      <c r="AH62" s="112" t="str">
        <f>IF($AA62="","","申込責任者："&amp;受験申込書!$F$28&amp;受験申込書!$F$29)</f>
        <v/>
      </c>
      <c r="AI62" s="240" t="str">
        <f>IF($C62="","",受験申込書!$M$44)</f>
        <v/>
      </c>
      <c r="AJ62" s="240" t="str">
        <f>IF($C62="","",受験申込書!$M$46)</f>
        <v/>
      </c>
      <c r="AK62" s="25">
        <f t="shared" si="2"/>
        <v>0</v>
      </c>
      <c r="AL62" s="25">
        <v>55</v>
      </c>
    </row>
    <row r="63" spans="1:38" ht="15.95" customHeight="1" x14ac:dyDescent="0.15">
      <c r="A63" s="52">
        <v>56</v>
      </c>
      <c r="B63" s="145" t="str">
        <f>IF(G63="","",IF(受験申込書!$Q$13="",受験申込書!$L$7,$H$1&amp;"-"&amp;TEXT(A63,"000")&amp;"-"&amp;PROPER(G63)&amp;"_"&amp;PROPER(H63)&amp;".jpg"))</f>
        <v/>
      </c>
      <c r="C63" s="88"/>
      <c r="D63" s="88"/>
      <c r="E63" s="88"/>
      <c r="F63" s="88"/>
      <c r="G63" s="88"/>
      <c r="H63" s="88"/>
      <c r="I63" s="117"/>
      <c r="J63" s="119"/>
      <c r="K63" s="88"/>
      <c r="L63" s="116"/>
      <c r="M63" s="88"/>
      <c r="N63" s="88"/>
      <c r="O63" s="88"/>
      <c r="P63" s="88"/>
      <c r="Q63" s="88"/>
      <c r="R63" s="88"/>
      <c r="S63" s="88"/>
      <c r="T63" s="88"/>
      <c r="U63" s="88"/>
      <c r="V63" s="88"/>
      <c r="W63" s="89"/>
      <c r="X63" s="49"/>
      <c r="Y63" s="129">
        <v>56</v>
      </c>
      <c r="Z63" s="53" t="str">
        <f>IF($C63="","",受験申込書!$M$16)</f>
        <v/>
      </c>
      <c r="AA63" s="70" t="str">
        <f>IF(OR($C63="",K63=""),"",VLOOKUP(K63,受験申込書!$V$15:$W$20,2,FALSE))</f>
        <v/>
      </c>
      <c r="AB63" s="77" t="str">
        <f t="shared" si="0"/>
        <v/>
      </c>
      <c r="AC63" s="41" t="str">
        <f t="shared" si="1"/>
        <v/>
      </c>
      <c r="AD63" s="77" t="str">
        <f>IF($AA63="","",VLOOKUP(AA63,受験申込書!$W$15:$X$20,2,FALSE))</f>
        <v/>
      </c>
      <c r="AE63" s="54" t="str">
        <f>IF($AA63="","",受験申込書!$F$22)</f>
        <v/>
      </c>
      <c r="AF63" s="55" t="str">
        <f>IF($AA63="","",受験申込書!$M$25)</f>
        <v/>
      </c>
      <c r="AG63" s="55" t="str">
        <f>IF(OR($AA63="",受験申込書!$F$25=""),"",受験申込書!$F$25)&amp;""</f>
        <v/>
      </c>
      <c r="AH63" s="112" t="str">
        <f>IF($AA63="","","申込責任者："&amp;受験申込書!$F$28&amp;受験申込書!$F$29)</f>
        <v/>
      </c>
      <c r="AI63" s="240" t="str">
        <f>IF($C63="","",受験申込書!$M$44)</f>
        <v/>
      </c>
      <c r="AJ63" s="240" t="str">
        <f>IF($C63="","",受験申込書!$M$46)</f>
        <v/>
      </c>
      <c r="AK63" s="25">
        <f t="shared" si="2"/>
        <v>0</v>
      </c>
      <c r="AL63" s="25">
        <v>56</v>
      </c>
    </row>
    <row r="64" spans="1:38" ht="15.95" customHeight="1" x14ac:dyDescent="0.15">
      <c r="A64" s="52">
        <v>57</v>
      </c>
      <c r="B64" s="145" t="str">
        <f>IF(G64="","",IF(受験申込書!$Q$13="",受験申込書!$L$7,$H$1&amp;"-"&amp;TEXT(A64,"000")&amp;"-"&amp;PROPER(G64)&amp;"_"&amp;PROPER(H64)&amp;".jpg"))</f>
        <v/>
      </c>
      <c r="C64" s="88"/>
      <c r="D64" s="88"/>
      <c r="E64" s="88"/>
      <c r="F64" s="88"/>
      <c r="G64" s="88"/>
      <c r="H64" s="88"/>
      <c r="I64" s="117"/>
      <c r="J64" s="119"/>
      <c r="K64" s="88"/>
      <c r="L64" s="116"/>
      <c r="M64" s="88"/>
      <c r="N64" s="88"/>
      <c r="O64" s="88"/>
      <c r="P64" s="88"/>
      <c r="Q64" s="88"/>
      <c r="R64" s="88"/>
      <c r="S64" s="88"/>
      <c r="T64" s="88"/>
      <c r="U64" s="88"/>
      <c r="V64" s="88"/>
      <c r="W64" s="89"/>
      <c r="X64" s="49"/>
      <c r="Y64" s="129">
        <v>57</v>
      </c>
      <c r="Z64" s="53" t="str">
        <f>IF($C64="","",受験申込書!$M$16)</f>
        <v/>
      </c>
      <c r="AA64" s="70" t="str">
        <f>IF(OR($C64="",K64=""),"",VLOOKUP(K64,受験申込書!$V$15:$W$20,2,FALSE))</f>
        <v/>
      </c>
      <c r="AB64" s="77" t="str">
        <f t="shared" si="0"/>
        <v/>
      </c>
      <c r="AC64" s="41" t="str">
        <f t="shared" si="1"/>
        <v/>
      </c>
      <c r="AD64" s="77" t="str">
        <f>IF($AA64="","",VLOOKUP(AA64,受験申込書!$W$15:$X$20,2,FALSE))</f>
        <v/>
      </c>
      <c r="AE64" s="54" t="str">
        <f>IF($AA64="","",受験申込書!$F$22)</f>
        <v/>
      </c>
      <c r="AF64" s="55" t="str">
        <f>IF($AA64="","",受験申込書!$M$25)</f>
        <v/>
      </c>
      <c r="AG64" s="55" t="str">
        <f>IF(OR($AA64="",受験申込書!$F$25=""),"",受験申込書!$F$25)&amp;""</f>
        <v/>
      </c>
      <c r="AH64" s="112" t="str">
        <f>IF($AA64="","","申込責任者："&amp;受験申込書!$F$28&amp;受験申込書!$F$29)</f>
        <v/>
      </c>
      <c r="AI64" s="240" t="str">
        <f>IF($C64="","",受験申込書!$M$44)</f>
        <v/>
      </c>
      <c r="AJ64" s="240" t="str">
        <f>IF($C64="","",受験申込書!$M$46)</f>
        <v/>
      </c>
      <c r="AK64" s="25">
        <f t="shared" si="2"/>
        <v>0</v>
      </c>
      <c r="AL64" s="25">
        <v>57</v>
      </c>
    </row>
    <row r="65" spans="1:38" ht="15.95" customHeight="1" x14ac:dyDescent="0.15">
      <c r="A65" s="52">
        <v>58</v>
      </c>
      <c r="B65" s="145" t="str">
        <f>IF(G65="","",IF(受験申込書!$Q$13="",受験申込書!$L$7,$H$1&amp;"-"&amp;TEXT(A65,"000")&amp;"-"&amp;PROPER(G65)&amp;"_"&amp;PROPER(H65)&amp;".jpg"))</f>
        <v/>
      </c>
      <c r="C65" s="88"/>
      <c r="D65" s="88"/>
      <c r="E65" s="88"/>
      <c r="F65" s="88"/>
      <c r="G65" s="88"/>
      <c r="H65" s="88"/>
      <c r="I65" s="117"/>
      <c r="J65" s="119"/>
      <c r="K65" s="88"/>
      <c r="L65" s="116"/>
      <c r="M65" s="88"/>
      <c r="N65" s="88"/>
      <c r="O65" s="88"/>
      <c r="P65" s="88"/>
      <c r="Q65" s="88"/>
      <c r="R65" s="88"/>
      <c r="S65" s="88"/>
      <c r="T65" s="88"/>
      <c r="U65" s="88"/>
      <c r="V65" s="88"/>
      <c r="W65" s="89"/>
      <c r="X65" s="49"/>
      <c r="Y65" s="129">
        <v>58</v>
      </c>
      <c r="Z65" s="53" t="str">
        <f>IF($C65="","",受験申込書!$M$16)</f>
        <v/>
      </c>
      <c r="AA65" s="70" t="str">
        <f>IF(OR($C65="",K65=""),"",VLOOKUP(K65,受験申込書!$V$15:$W$20,2,FALSE))</f>
        <v/>
      </c>
      <c r="AB65" s="77" t="str">
        <f t="shared" si="0"/>
        <v/>
      </c>
      <c r="AC65" s="41" t="str">
        <f t="shared" si="1"/>
        <v/>
      </c>
      <c r="AD65" s="77" t="str">
        <f>IF($AA65="","",VLOOKUP(AA65,受験申込書!$W$15:$X$20,2,FALSE))</f>
        <v/>
      </c>
      <c r="AE65" s="54" t="str">
        <f>IF($AA65="","",受験申込書!$F$22)</f>
        <v/>
      </c>
      <c r="AF65" s="55" t="str">
        <f>IF($AA65="","",受験申込書!$M$25)</f>
        <v/>
      </c>
      <c r="AG65" s="55" t="str">
        <f>IF(OR($AA65="",受験申込書!$F$25=""),"",受験申込書!$F$25)&amp;""</f>
        <v/>
      </c>
      <c r="AH65" s="112" t="str">
        <f>IF($AA65="","","申込責任者："&amp;受験申込書!$F$28&amp;受験申込書!$F$29)</f>
        <v/>
      </c>
      <c r="AI65" s="240" t="str">
        <f>IF($C65="","",受験申込書!$M$44)</f>
        <v/>
      </c>
      <c r="AJ65" s="240" t="str">
        <f>IF($C65="","",受験申込書!$M$46)</f>
        <v/>
      </c>
      <c r="AK65" s="25">
        <f t="shared" si="2"/>
        <v>0</v>
      </c>
      <c r="AL65" s="25">
        <v>58</v>
      </c>
    </row>
    <row r="66" spans="1:38" ht="15.95" customHeight="1" x14ac:dyDescent="0.15">
      <c r="A66" s="52">
        <v>59</v>
      </c>
      <c r="B66" s="145" t="str">
        <f>IF(G66="","",IF(受験申込書!$Q$13="",受験申込書!$L$7,$H$1&amp;"-"&amp;TEXT(A66,"000")&amp;"-"&amp;PROPER(G66)&amp;"_"&amp;PROPER(H66)&amp;".jpg"))</f>
        <v/>
      </c>
      <c r="C66" s="88"/>
      <c r="D66" s="88"/>
      <c r="E66" s="88"/>
      <c r="F66" s="88"/>
      <c r="G66" s="88"/>
      <c r="H66" s="88"/>
      <c r="I66" s="117"/>
      <c r="J66" s="119"/>
      <c r="K66" s="88"/>
      <c r="L66" s="116"/>
      <c r="M66" s="88"/>
      <c r="N66" s="88"/>
      <c r="O66" s="88"/>
      <c r="P66" s="88"/>
      <c r="Q66" s="88"/>
      <c r="R66" s="88"/>
      <c r="S66" s="88"/>
      <c r="T66" s="88"/>
      <c r="U66" s="88"/>
      <c r="V66" s="88"/>
      <c r="W66" s="89"/>
      <c r="X66" s="49"/>
      <c r="Y66" s="129">
        <v>59</v>
      </c>
      <c r="Z66" s="53" t="str">
        <f>IF($C66="","",受験申込書!$M$16)</f>
        <v/>
      </c>
      <c r="AA66" s="70" t="str">
        <f>IF(OR($C66="",K66=""),"",VLOOKUP(K66,受験申込書!$V$15:$W$20,2,FALSE))</f>
        <v/>
      </c>
      <c r="AB66" s="77" t="str">
        <f t="shared" si="0"/>
        <v/>
      </c>
      <c r="AC66" s="41" t="str">
        <f t="shared" si="1"/>
        <v/>
      </c>
      <c r="AD66" s="77" t="str">
        <f>IF($AA66="","",VLOOKUP(AA66,受験申込書!$W$15:$X$20,2,FALSE))</f>
        <v/>
      </c>
      <c r="AE66" s="54" t="str">
        <f>IF($AA66="","",受験申込書!$F$22)</f>
        <v/>
      </c>
      <c r="AF66" s="55" t="str">
        <f>IF($AA66="","",受験申込書!$M$25)</f>
        <v/>
      </c>
      <c r="AG66" s="55" t="str">
        <f>IF(OR($AA66="",受験申込書!$F$25=""),"",受験申込書!$F$25)&amp;""</f>
        <v/>
      </c>
      <c r="AH66" s="112" t="str">
        <f>IF($AA66="","","申込責任者："&amp;受験申込書!$F$28&amp;受験申込書!$F$29)</f>
        <v/>
      </c>
      <c r="AI66" s="240" t="str">
        <f>IF($C66="","",受験申込書!$M$44)</f>
        <v/>
      </c>
      <c r="AJ66" s="240" t="str">
        <f>IF($C66="","",受験申込書!$M$46)</f>
        <v/>
      </c>
      <c r="AK66" s="25">
        <f t="shared" si="2"/>
        <v>0</v>
      </c>
      <c r="AL66" s="25">
        <v>59</v>
      </c>
    </row>
    <row r="67" spans="1:38" ht="15.95" customHeight="1" x14ac:dyDescent="0.15">
      <c r="A67" s="52">
        <v>60</v>
      </c>
      <c r="B67" s="145" t="str">
        <f>IF(G67="","",IF(受験申込書!$Q$13="",受験申込書!$L$7,$H$1&amp;"-"&amp;TEXT(A67,"000")&amp;"-"&amp;PROPER(G67)&amp;"_"&amp;PROPER(H67)&amp;".jpg"))</f>
        <v/>
      </c>
      <c r="C67" s="88"/>
      <c r="D67" s="88"/>
      <c r="E67" s="88"/>
      <c r="F67" s="88"/>
      <c r="G67" s="88"/>
      <c r="H67" s="88"/>
      <c r="I67" s="117"/>
      <c r="J67" s="119"/>
      <c r="K67" s="88"/>
      <c r="L67" s="116"/>
      <c r="M67" s="88"/>
      <c r="N67" s="88"/>
      <c r="O67" s="88"/>
      <c r="P67" s="88"/>
      <c r="Q67" s="88"/>
      <c r="R67" s="88"/>
      <c r="S67" s="88"/>
      <c r="T67" s="88"/>
      <c r="U67" s="88"/>
      <c r="V67" s="88"/>
      <c r="W67" s="89"/>
      <c r="X67" s="49"/>
      <c r="Y67" s="129">
        <v>60</v>
      </c>
      <c r="Z67" s="53" t="str">
        <f>IF($C67="","",受験申込書!$M$16)</f>
        <v/>
      </c>
      <c r="AA67" s="70" t="str">
        <f>IF(OR($C67="",K67=""),"",VLOOKUP(K67,受験申込書!$V$15:$W$20,2,FALSE))</f>
        <v/>
      </c>
      <c r="AB67" s="77" t="str">
        <f t="shared" si="0"/>
        <v/>
      </c>
      <c r="AC67" s="41" t="str">
        <f t="shared" si="1"/>
        <v/>
      </c>
      <c r="AD67" s="77" t="str">
        <f>IF($AA67="","",VLOOKUP(AA67,受験申込書!$W$15:$X$20,2,FALSE))</f>
        <v/>
      </c>
      <c r="AE67" s="54" t="str">
        <f>IF($AA67="","",受験申込書!$F$22)</f>
        <v/>
      </c>
      <c r="AF67" s="55" t="str">
        <f>IF($AA67="","",受験申込書!$M$25)</f>
        <v/>
      </c>
      <c r="AG67" s="55" t="str">
        <f>IF(OR($AA67="",受験申込書!$F$25=""),"",受験申込書!$F$25)&amp;""</f>
        <v/>
      </c>
      <c r="AH67" s="112" t="str">
        <f>IF($AA67="","","申込責任者："&amp;受験申込書!$F$28&amp;受験申込書!$F$29)</f>
        <v/>
      </c>
      <c r="AI67" s="240" t="str">
        <f>IF($C67="","",受験申込書!$M$44)</f>
        <v/>
      </c>
      <c r="AJ67" s="240" t="str">
        <f>IF($C67="","",受験申込書!$M$46)</f>
        <v/>
      </c>
      <c r="AK67" s="25">
        <f t="shared" si="2"/>
        <v>0</v>
      </c>
      <c r="AL67" s="25">
        <v>60</v>
      </c>
    </row>
    <row r="68" spans="1:38" ht="15.95" customHeight="1" x14ac:dyDescent="0.15">
      <c r="A68" s="52">
        <v>61</v>
      </c>
      <c r="B68" s="145" t="str">
        <f>IF(G68="","",IF(受験申込書!$Q$13="",受験申込書!$L$7,$H$1&amp;"-"&amp;TEXT(A68,"000")&amp;"-"&amp;PROPER(G68)&amp;"_"&amp;PROPER(H68)&amp;".jpg"))</f>
        <v/>
      </c>
      <c r="C68" s="88"/>
      <c r="D68" s="88"/>
      <c r="E68" s="88"/>
      <c r="F68" s="88"/>
      <c r="G68" s="88"/>
      <c r="H68" s="88"/>
      <c r="I68" s="117"/>
      <c r="J68" s="119"/>
      <c r="K68" s="88"/>
      <c r="L68" s="116"/>
      <c r="M68" s="88"/>
      <c r="N68" s="88"/>
      <c r="O68" s="88"/>
      <c r="P68" s="88"/>
      <c r="Q68" s="88"/>
      <c r="R68" s="88"/>
      <c r="S68" s="88"/>
      <c r="T68" s="88"/>
      <c r="U68" s="88"/>
      <c r="V68" s="88"/>
      <c r="W68" s="89"/>
      <c r="X68" s="49"/>
      <c r="Y68" s="129">
        <v>61</v>
      </c>
      <c r="Z68" s="53" t="str">
        <f>IF($C68="","",受験申込書!$M$16)</f>
        <v/>
      </c>
      <c r="AA68" s="70" t="str">
        <f>IF(OR($C68="",K68=""),"",VLOOKUP(K68,受験申込書!$V$15:$W$20,2,FALSE))</f>
        <v/>
      </c>
      <c r="AB68" s="77" t="str">
        <f t="shared" si="0"/>
        <v/>
      </c>
      <c r="AC68" s="41" t="str">
        <f t="shared" si="1"/>
        <v/>
      </c>
      <c r="AD68" s="77" t="str">
        <f>IF($AA68="","",VLOOKUP(AA68,受験申込書!$W$15:$X$20,2,FALSE))</f>
        <v/>
      </c>
      <c r="AE68" s="54" t="str">
        <f>IF($AA68="","",受験申込書!$F$22)</f>
        <v/>
      </c>
      <c r="AF68" s="55" t="str">
        <f>IF($AA68="","",受験申込書!$M$25)</f>
        <v/>
      </c>
      <c r="AG68" s="55" t="str">
        <f>IF(OR($AA68="",受験申込書!$F$25=""),"",受験申込書!$F$25)&amp;""</f>
        <v/>
      </c>
      <c r="AH68" s="112" t="str">
        <f>IF($AA68="","","申込責任者："&amp;受験申込書!$F$28&amp;受験申込書!$F$29)</f>
        <v/>
      </c>
      <c r="AI68" s="240" t="str">
        <f>IF($C68="","",受験申込書!$M$44)</f>
        <v/>
      </c>
      <c r="AJ68" s="240" t="str">
        <f>IF($C68="","",受験申込書!$M$46)</f>
        <v/>
      </c>
      <c r="AK68" s="25">
        <f t="shared" si="2"/>
        <v>0</v>
      </c>
      <c r="AL68" s="25">
        <v>61</v>
      </c>
    </row>
    <row r="69" spans="1:38" ht="15.95" customHeight="1" x14ac:dyDescent="0.15">
      <c r="A69" s="52">
        <v>62</v>
      </c>
      <c r="B69" s="145" t="str">
        <f>IF(G69="","",IF(受験申込書!$Q$13="",受験申込書!$L$7,$H$1&amp;"-"&amp;TEXT(A69,"000")&amp;"-"&amp;PROPER(G69)&amp;"_"&amp;PROPER(H69)&amp;".jpg"))</f>
        <v/>
      </c>
      <c r="C69" s="88"/>
      <c r="D69" s="88"/>
      <c r="E69" s="88"/>
      <c r="F69" s="88"/>
      <c r="G69" s="88"/>
      <c r="H69" s="88"/>
      <c r="I69" s="117"/>
      <c r="J69" s="119"/>
      <c r="K69" s="88"/>
      <c r="L69" s="116"/>
      <c r="M69" s="88"/>
      <c r="N69" s="88"/>
      <c r="O69" s="88"/>
      <c r="P69" s="88"/>
      <c r="Q69" s="88"/>
      <c r="R69" s="88"/>
      <c r="S69" s="88"/>
      <c r="T69" s="88"/>
      <c r="U69" s="88"/>
      <c r="V69" s="88"/>
      <c r="W69" s="89"/>
      <c r="X69" s="49"/>
      <c r="Y69" s="129">
        <v>62</v>
      </c>
      <c r="Z69" s="53" t="str">
        <f>IF($C69="","",受験申込書!$M$16)</f>
        <v/>
      </c>
      <c r="AA69" s="70" t="str">
        <f>IF(OR($C69="",K69=""),"",VLOOKUP(K69,受験申込書!$V$15:$W$20,2,FALSE))</f>
        <v/>
      </c>
      <c r="AB69" s="77" t="str">
        <f t="shared" si="0"/>
        <v/>
      </c>
      <c r="AC69" s="41" t="str">
        <f t="shared" si="1"/>
        <v/>
      </c>
      <c r="AD69" s="77" t="str">
        <f>IF($AA69="","",VLOOKUP(AA69,受験申込書!$W$15:$X$20,2,FALSE))</f>
        <v/>
      </c>
      <c r="AE69" s="54" t="str">
        <f>IF($AA69="","",受験申込書!$F$22)</f>
        <v/>
      </c>
      <c r="AF69" s="55" t="str">
        <f>IF($AA69="","",受験申込書!$M$25)</f>
        <v/>
      </c>
      <c r="AG69" s="55" t="str">
        <f>IF(OR($AA69="",受験申込書!$F$25=""),"",受験申込書!$F$25)&amp;""</f>
        <v/>
      </c>
      <c r="AH69" s="112" t="str">
        <f>IF($AA69="","","申込責任者："&amp;受験申込書!$F$28&amp;受験申込書!$F$29)</f>
        <v/>
      </c>
      <c r="AI69" s="240" t="str">
        <f>IF($C69="","",受験申込書!$M$44)</f>
        <v/>
      </c>
      <c r="AJ69" s="240" t="str">
        <f>IF($C69="","",受験申込書!$M$46)</f>
        <v/>
      </c>
      <c r="AK69" s="25">
        <f t="shared" si="2"/>
        <v>0</v>
      </c>
      <c r="AL69" s="25">
        <v>62</v>
      </c>
    </row>
    <row r="70" spans="1:38" ht="15.95" customHeight="1" x14ac:dyDescent="0.15">
      <c r="A70" s="52">
        <v>63</v>
      </c>
      <c r="B70" s="145" t="str">
        <f>IF(G70="","",IF(受験申込書!$Q$13="",受験申込書!$L$7,$H$1&amp;"-"&amp;TEXT(A70,"000")&amp;"-"&amp;PROPER(G70)&amp;"_"&amp;PROPER(H70)&amp;".jpg"))</f>
        <v/>
      </c>
      <c r="C70" s="88"/>
      <c r="D70" s="88"/>
      <c r="E70" s="88"/>
      <c r="F70" s="88"/>
      <c r="G70" s="88"/>
      <c r="H70" s="88"/>
      <c r="I70" s="117"/>
      <c r="J70" s="119"/>
      <c r="K70" s="88"/>
      <c r="L70" s="116"/>
      <c r="M70" s="88"/>
      <c r="N70" s="88"/>
      <c r="O70" s="88"/>
      <c r="P70" s="88"/>
      <c r="Q70" s="88"/>
      <c r="R70" s="88"/>
      <c r="S70" s="88"/>
      <c r="T70" s="88"/>
      <c r="U70" s="88"/>
      <c r="V70" s="88"/>
      <c r="W70" s="89"/>
      <c r="X70" s="49"/>
      <c r="Y70" s="129">
        <v>63</v>
      </c>
      <c r="Z70" s="53" t="str">
        <f>IF($C70="","",受験申込書!$M$16)</f>
        <v/>
      </c>
      <c r="AA70" s="70" t="str">
        <f>IF(OR($C70="",K70=""),"",VLOOKUP(K70,受験申込書!$V$15:$W$20,2,FALSE))</f>
        <v/>
      </c>
      <c r="AB70" s="77" t="str">
        <f t="shared" si="0"/>
        <v/>
      </c>
      <c r="AC70" s="41" t="str">
        <f t="shared" si="1"/>
        <v/>
      </c>
      <c r="AD70" s="77" t="str">
        <f>IF($AA70="","",VLOOKUP(AA70,受験申込書!$W$15:$X$20,2,FALSE))</f>
        <v/>
      </c>
      <c r="AE70" s="54" t="str">
        <f>IF($AA70="","",受験申込書!$F$22)</f>
        <v/>
      </c>
      <c r="AF70" s="55" t="str">
        <f>IF($AA70="","",受験申込書!$M$25)</f>
        <v/>
      </c>
      <c r="AG70" s="55" t="str">
        <f>IF(OR($AA70="",受験申込書!$F$25=""),"",受験申込書!$F$25)&amp;""</f>
        <v/>
      </c>
      <c r="AH70" s="112" t="str">
        <f>IF($AA70="","","申込責任者："&amp;受験申込書!$F$28&amp;受験申込書!$F$29)</f>
        <v/>
      </c>
      <c r="AI70" s="240" t="str">
        <f>IF($C70="","",受験申込書!$M$44)</f>
        <v/>
      </c>
      <c r="AJ70" s="240" t="str">
        <f>IF($C70="","",受験申込書!$M$46)</f>
        <v/>
      </c>
      <c r="AK70" s="25">
        <f t="shared" si="2"/>
        <v>0</v>
      </c>
      <c r="AL70" s="25">
        <v>63</v>
      </c>
    </row>
    <row r="71" spans="1:38" ht="15.95" customHeight="1" x14ac:dyDescent="0.15">
      <c r="A71" s="52">
        <v>64</v>
      </c>
      <c r="B71" s="145" t="str">
        <f>IF(G71="","",IF(受験申込書!$Q$13="",受験申込書!$L$7,$H$1&amp;"-"&amp;TEXT(A71,"000")&amp;"-"&amp;PROPER(G71)&amp;"_"&amp;PROPER(H71)&amp;".jpg"))</f>
        <v/>
      </c>
      <c r="C71" s="88"/>
      <c r="D71" s="88"/>
      <c r="E71" s="88"/>
      <c r="F71" s="88"/>
      <c r="G71" s="88"/>
      <c r="H71" s="88"/>
      <c r="I71" s="117"/>
      <c r="J71" s="119"/>
      <c r="K71" s="88"/>
      <c r="L71" s="116"/>
      <c r="M71" s="88"/>
      <c r="N71" s="88"/>
      <c r="O71" s="88"/>
      <c r="P71" s="88"/>
      <c r="Q71" s="88"/>
      <c r="R71" s="88"/>
      <c r="S71" s="88"/>
      <c r="T71" s="88"/>
      <c r="U71" s="88"/>
      <c r="V71" s="88"/>
      <c r="W71" s="89"/>
      <c r="X71" s="49"/>
      <c r="Y71" s="129">
        <v>64</v>
      </c>
      <c r="Z71" s="53" t="str">
        <f>IF($C71="","",受験申込書!$M$16)</f>
        <v/>
      </c>
      <c r="AA71" s="70" t="str">
        <f>IF(OR($C71="",K71=""),"",VLOOKUP(K71,受験申込書!$V$15:$W$20,2,FALSE))</f>
        <v/>
      </c>
      <c r="AB71" s="77" t="str">
        <f t="shared" ref="AB71:AB134" si="3">IF($AA71="","",IF(L71="後",TRIM(N71)&amp;M71,M71&amp;TRIM(N71))&amp;"")</f>
        <v/>
      </c>
      <c r="AC71" s="41" t="str">
        <f t="shared" ref="AC71:AC134" si="4">IF(OR($AA71="",$AC$4=""),"",$AC$4)</f>
        <v/>
      </c>
      <c r="AD71" s="77" t="str">
        <f>IF($AA71="","",VLOOKUP(AA71,受験申込書!$W$15:$X$20,2,FALSE))</f>
        <v/>
      </c>
      <c r="AE71" s="54" t="str">
        <f>IF($AA71="","",受験申込書!$F$22)</f>
        <v/>
      </c>
      <c r="AF71" s="55" t="str">
        <f>IF($AA71="","",受験申込書!$M$25)</f>
        <v/>
      </c>
      <c r="AG71" s="55" t="str">
        <f>IF(OR($AA71="",受験申込書!$F$25=""),"",受験申込書!$F$25)&amp;""</f>
        <v/>
      </c>
      <c r="AH71" s="112" t="str">
        <f>IF($AA71="","","申込責任者："&amp;受験申込書!$F$28&amp;受験申込書!$F$29)</f>
        <v/>
      </c>
      <c r="AI71" s="240" t="str">
        <f>IF($C71="","",受験申込書!$M$44)</f>
        <v/>
      </c>
      <c r="AJ71" s="240" t="str">
        <f>IF($C71="","",受験申込書!$M$46)</f>
        <v/>
      </c>
      <c r="AK71" s="25">
        <f t="shared" ref="AK71:AK134" si="5">IF(C71="",0,IF(OR(D71="",E71="",F71="",G71="",H71="",I71="",J71="",K71="",T71="",U71="",W71=""),1,2))</f>
        <v>0</v>
      </c>
      <c r="AL71" s="25">
        <v>64</v>
      </c>
    </row>
    <row r="72" spans="1:38" ht="15.95" customHeight="1" x14ac:dyDescent="0.15">
      <c r="A72" s="52">
        <v>65</v>
      </c>
      <c r="B72" s="145" t="str">
        <f>IF(G72="","",IF(受験申込書!$Q$13="",受験申込書!$L$7,$H$1&amp;"-"&amp;TEXT(A72,"000")&amp;"-"&amp;PROPER(G72)&amp;"_"&amp;PROPER(H72)&amp;".jpg"))</f>
        <v/>
      </c>
      <c r="C72" s="88"/>
      <c r="D72" s="88"/>
      <c r="E72" s="88"/>
      <c r="F72" s="88"/>
      <c r="G72" s="88"/>
      <c r="H72" s="88"/>
      <c r="I72" s="117"/>
      <c r="J72" s="119"/>
      <c r="K72" s="88"/>
      <c r="L72" s="116"/>
      <c r="M72" s="88"/>
      <c r="N72" s="88"/>
      <c r="O72" s="88"/>
      <c r="P72" s="88"/>
      <c r="Q72" s="88"/>
      <c r="R72" s="88"/>
      <c r="S72" s="88"/>
      <c r="T72" s="88"/>
      <c r="U72" s="88"/>
      <c r="V72" s="88"/>
      <c r="W72" s="89"/>
      <c r="X72" s="49"/>
      <c r="Y72" s="129">
        <v>65</v>
      </c>
      <c r="Z72" s="53" t="str">
        <f>IF($C72="","",受験申込書!$M$16)</f>
        <v/>
      </c>
      <c r="AA72" s="70" t="str">
        <f>IF(OR($C72="",K72=""),"",VLOOKUP(K72,受験申込書!$V$15:$W$20,2,FALSE))</f>
        <v/>
      </c>
      <c r="AB72" s="77" t="str">
        <f t="shared" si="3"/>
        <v/>
      </c>
      <c r="AC72" s="41" t="str">
        <f t="shared" si="4"/>
        <v/>
      </c>
      <c r="AD72" s="77" t="str">
        <f>IF($AA72="","",VLOOKUP(AA72,受験申込書!$W$15:$X$20,2,FALSE))</f>
        <v/>
      </c>
      <c r="AE72" s="54" t="str">
        <f>IF($AA72="","",受験申込書!$F$22)</f>
        <v/>
      </c>
      <c r="AF72" s="55" t="str">
        <f>IF($AA72="","",受験申込書!$M$25)</f>
        <v/>
      </c>
      <c r="AG72" s="55" t="str">
        <f>IF(OR($AA72="",受験申込書!$F$25=""),"",受験申込書!$F$25)&amp;""</f>
        <v/>
      </c>
      <c r="AH72" s="112" t="str">
        <f>IF($AA72="","","申込責任者："&amp;受験申込書!$F$28&amp;受験申込書!$F$29)</f>
        <v/>
      </c>
      <c r="AI72" s="240" t="str">
        <f>IF($C72="","",受験申込書!$M$44)</f>
        <v/>
      </c>
      <c r="AJ72" s="240" t="str">
        <f>IF($C72="","",受験申込書!$M$46)</f>
        <v/>
      </c>
      <c r="AK72" s="25">
        <f t="shared" si="5"/>
        <v>0</v>
      </c>
      <c r="AL72" s="25">
        <v>65</v>
      </c>
    </row>
    <row r="73" spans="1:38" ht="15.95" customHeight="1" x14ac:dyDescent="0.15">
      <c r="A73" s="52">
        <v>66</v>
      </c>
      <c r="B73" s="145" t="str">
        <f>IF(G73="","",IF(受験申込書!$Q$13="",受験申込書!$L$7,$H$1&amp;"-"&amp;TEXT(A73,"000")&amp;"-"&amp;PROPER(G73)&amp;"_"&amp;PROPER(H73)&amp;".jpg"))</f>
        <v/>
      </c>
      <c r="C73" s="88"/>
      <c r="D73" s="88"/>
      <c r="E73" s="88"/>
      <c r="F73" s="88"/>
      <c r="G73" s="88"/>
      <c r="H73" s="88"/>
      <c r="I73" s="117"/>
      <c r="J73" s="119"/>
      <c r="K73" s="88"/>
      <c r="L73" s="116"/>
      <c r="M73" s="88"/>
      <c r="N73" s="88"/>
      <c r="O73" s="88"/>
      <c r="P73" s="88"/>
      <c r="Q73" s="88"/>
      <c r="R73" s="88"/>
      <c r="S73" s="88"/>
      <c r="T73" s="88"/>
      <c r="U73" s="88"/>
      <c r="V73" s="88"/>
      <c r="W73" s="89"/>
      <c r="X73" s="49"/>
      <c r="Y73" s="129">
        <v>66</v>
      </c>
      <c r="Z73" s="53" t="str">
        <f>IF($C73="","",受験申込書!$M$16)</f>
        <v/>
      </c>
      <c r="AA73" s="70" t="str">
        <f>IF(OR($C73="",K73=""),"",VLOOKUP(K73,受験申込書!$V$15:$W$20,2,FALSE))</f>
        <v/>
      </c>
      <c r="AB73" s="77" t="str">
        <f t="shared" si="3"/>
        <v/>
      </c>
      <c r="AC73" s="41" t="str">
        <f t="shared" si="4"/>
        <v/>
      </c>
      <c r="AD73" s="77" t="str">
        <f>IF($AA73="","",VLOOKUP(AA73,受験申込書!$W$15:$X$20,2,FALSE))</f>
        <v/>
      </c>
      <c r="AE73" s="54" t="str">
        <f>IF($AA73="","",受験申込書!$F$22)</f>
        <v/>
      </c>
      <c r="AF73" s="55" t="str">
        <f>IF($AA73="","",受験申込書!$M$25)</f>
        <v/>
      </c>
      <c r="AG73" s="55" t="str">
        <f>IF(OR($AA73="",受験申込書!$F$25=""),"",受験申込書!$F$25)&amp;""</f>
        <v/>
      </c>
      <c r="AH73" s="112" t="str">
        <f>IF($AA73="","","申込責任者："&amp;受験申込書!$F$28&amp;受験申込書!$F$29)</f>
        <v/>
      </c>
      <c r="AI73" s="240" t="str">
        <f>IF($C73="","",受験申込書!$M$44)</f>
        <v/>
      </c>
      <c r="AJ73" s="240" t="str">
        <f>IF($C73="","",受験申込書!$M$46)</f>
        <v/>
      </c>
      <c r="AK73" s="25">
        <f t="shared" si="5"/>
        <v>0</v>
      </c>
      <c r="AL73" s="25">
        <v>66</v>
      </c>
    </row>
    <row r="74" spans="1:38" ht="15.95" customHeight="1" x14ac:dyDescent="0.15">
      <c r="A74" s="52">
        <v>67</v>
      </c>
      <c r="B74" s="145" t="str">
        <f>IF(G74="","",IF(受験申込書!$Q$13="",受験申込書!$L$7,$H$1&amp;"-"&amp;TEXT(A74,"000")&amp;"-"&amp;PROPER(G74)&amp;"_"&amp;PROPER(H74)&amp;".jpg"))</f>
        <v/>
      </c>
      <c r="C74" s="88"/>
      <c r="D74" s="88"/>
      <c r="E74" s="88"/>
      <c r="F74" s="88"/>
      <c r="G74" s="88"/>
      <c r="H74" s="88"/>
      <c r="I74" s="117"/>
      <c r="J74" s="119"/>
      <c r="K74" s="88"/>
      <c r="L74" s="116"/>
      <c r="M74" s="88"/>
      <c r="N74" s="88"/>
      <c r="O74" s="88"/>
      <c r="P74" s="88"/>
      <c r="Q74" s="88"/>
      <c r="R74" s="88"/>
      <c r="S74" s="88"/>
      <c r="T74" s="88"/>
      <c r="U74" s="88"/>
      <c r="V74" s="88"/>
      <c r="W74" s="89"/>
      <c r="X74" s="49"/>
      <c r="Y74" s="129">
        <v>67</v>
      </c>
      <c r="Z74" s="53" t="str">
        <f>IF($C74="","",受験申込書!$M$16)</f>
        <v/>
      </c>
      <c r="AA74" s="70" t="str">
        <f>IF(OR($C74="",K74=""),"",VLOOKUP(K74,受験申込書!$V$15:$W$20,2,FALSE))</f>
        <v/>
      </c>
      <c r="AB74" s="77" t="str">
        <f t="shared" si="3"/>
        <v/>
      </c>
      <c r="AC74" s="41" t="str">
        <f t="shared" si="4"/>
        <v/>
      </c>
      <c r="AD74" s="77" t="str">
        <f>IF($AA74="","",VLOOKUP(AA74,受験申込書!$W$15:$X$20,2,FALSE))</f>
        <v/>
      </c>
      <c r="AE74" s="54" t="str">
        <f>IF($AA74="","",受験申込書!$F$22)</f>
        <v/>
      </c>
      <c r="AF74" s="55" t="str">
        <f>IF($AA74="","",受験申込書!$M$25)</f>
        <v/>
      </c>
      <c r="AG74" s="55" t="str">
        <f>IF(OR($AA74="",受験申込書!$F$25=""),"",受験申込書!$F$25)&amp;""</f>
        <v/>
      </c>
      <c r="AH74" s="112" t="str">
        <f>IF($AA74="","","申込責任者："&amp;受験申込書!$F$28&amp;受験申込書!$F$29)</f>
        <v/>
      </c>
      <c r="AI74" s="240" t="str">
        <f>IF($C74="","",受験申込書!$M$44)</f>
        <v/>
      </c>
      <c r="AJ74" s="240" t="str">
        <f>IF($C74="","",受験申込書!$M$46)</f>
        <v/>
      </c>
      <c r="AK74" s="25">
        <f t="shared" si="5"/>
        <v>0</v>
      </c>
      <c r="AL74" s="25">
        <v>67</v>
      </c>
    </row>
    <row r="75" spans="1:38" ht="15.95" customHeight="1" x14ac:dyDescent="0.15">
      <c r="A75" s="52">
        <v>68</v>
      </c>
      <c r="B75" s="145" t="str">
        <f>IF(G75="","",IF(受験申込書!$Q$13="",受験申込書!$L$7,$H$1&amp;"-"&amp;TEXT(A75,"000")&amp;"-"&amp;PROPER(G75)&amp;"_"&amp;PROPER(H75)&amp;".jpg"))</f>
        <v/>
      </c>
      <c r="C75" s="88"/>
      <c r="D75" s="88"/>
      <c r="E75" s="88"/>
      <c r="F75" s="88"/>
      <c r="G75" s="88"/>
      <c r="H75" s="88"/>
      <c r="I75" s="117"/>
      <c r="J75" s="119"/>
      <c r="K75" s="88"/>
      <c r="L75" s="116"/>
      <c r="M75" s="88"/>
      <c r="N75" s="88"/>
      <c r="O75" s="88"/>
      <c r="P75" s="88"/>
      <c r="Q75" s="88"/>
      <c r="R75" s="88"/>
      <c r="S75" s="88"/>
      <c r="T75" s="88"/>
      <c r="U75" s="88"/>
      <c r="V75" s="88"/>
      <c r="W75" s="89"/>
      <c r="X75" s="49"/>
      <c r="Y75" s="129">
        <v>68</v>
      </c>
      <c r="Z75" s="53" t="str">
        <f>IF($C75="","",受験申込書!$M$16)</f>
        <v/>
      </c>
      <c r="AA75" s="70" t="str">
        <f>IF(OR($C75="",K75=""),"",VLOOKUP(K75,受験申込書!$V$15:$W$20,2,FALSE))</f>
        <v/>
      </c>
      <c r="AB75" s="77" t="str">
        <f t="shared" si="3"/>
        <v/>
      </c>
      <c r="AC75" s="41" t="str">
        <f t="shared" si="4"/>
        <v/>
      </c>
      <c r="AD75" s="77" t="str">
        <f>IF($AA75="","",VLOOKUP(AA75,受験申込書!$W$15:$X$20,2,FALSE))</f>
        <v/>
      </c>
      <c r="AE75" s="54" t="str">
        <f>IF($AA75="","",受験申込書!$F$22)</f>
        <v/>
      </c>
      <c r="AF75" s="55" t="str">
        <f>IF($AA75="","",受験申込書!$M$25)</f>
        <v/>
      </c>
      <c r="AG75" s="55" t="str">
        <f>IF(OR($AA75="",受験申込書!$F$25=""),"",受験申込書!$F$25)&amp;""</f>
        <v/>
      </c>
      <c r="AH75" s="112" t="str">
        <f>IF($AA75="","","申込責任者："&amp;受験申込書!$F$28&amp;受験申込書!$F$29)</f>
        <v/>
      </c>
      <c r="AI75" s="240" t="str">
        <f>IF($C75="","",受験申込書!$M$44)</f>
        <v/>
      </c>
      <c r="AJ75" s="240" t="str">
        <f>IF($C75="","",受験申込書!$M$46)</f>
        <v/>
      </c>
      <c r="AK75" s="25">
        <f t="shared" si="5"/>
        <v>0</v>
      </c>
      <c r="AL75" s="25">
        <v>68</v>
      </c>
    </row>
    <row r="76" spans="1:38" ht="15.95" customHeight="1" x14ac:dyDescent="0.15">
      <c r="A76" s="52">
        <v>69</v>
      </c>
      <c r="B76" s="145" t="str">
        <f>IF(G76="","",IF(受験申込書!$Q$13="",受験申込書!$L$7,$H$1&amp;"-"&amp;TEXT(A76,"000")&amp;"-"&amp;PROPER(G76)&amp;"_"&amp;PROPER(H76)&amp;".jpg"))</f>
        <v/>
      </c>
      <c r="C76" s="88"/>
      <c r="D76" s="88"/>
      <c r="E76" s="88"/>
      <c r="F76" s="88"/>
      <c r="G76" s="88"/>
      <c r="H76" s="88"/>
      <c r="I76" s="117"/>
      <c r="J76" s="119"/>
      <c r="K76" s="88"/>
      <c r="L76" s="116"/>
      <c r="M76" s="88"/>
      <c r="N76" s="88"/>
      <c r="O76" s="88"/>
      <c r="P76" s="88"/>
      <c r="Q76" s="88"/>
      <c r="R76" s="88"/>
      <c r="S76" s="88"/>
      <c r="T76" s="88"/>
      <c r="U76" s="88"/>
      <c r="V76" s="88"/>
      <c r="W76" s="89"/>
      <c r="X76" s="49"/>
      <c r="Y76" s="129">
        <v>69</v>
      </c>
      <c r="Z76" s="53" t="str">
        <f>IF($C76="","",受験申込書!$M$16)</f>
        <v/>
      </c>
      <c r="AA76" s="70" t="str">
        <f>IF(OR($C76="",K76=""),"",VLOOKUP(K76,受験申込書!$V$15:$W$20,2,FALSE))</f>
        <v/>
      </c>
      <c r="AB76" s="77" t="str">
        <f t="shared" si="3"/>
        <v/>
      </c>
      <c r="AC76" s="41" t="str">
        <f t="shared" si="4"/>
        <v/>
      </c>
      <c r="AD76" s="77" t="str">
        <f>IF($AA76="","",VLOOKUP(AA76,受験申込書!$W$15:$X$20,2,FALSE))</f>
        <v/>
      </c>
      <c r="AE76" s="54" t="str">
        <f>IF($AA76="","",受験申込書!$F$22)</f>
        <v/>
      </c>
      <c r="AF76" s="55" t="str">
        <f>IF($AA76="","",受験申込書!$M$25)</f>
        <v/>
      </c>
      <c r="AG76" s="55" t="str">
        <f>IF(OR($AA76="",受験申込書!$F$25=""),"",受験申込書!$F$25)&amp;""</f>
        <v/>
      </c>
      <c r="AH76" s="112" t="str">
        <f>IF($AA76="","","申込責任者："&amp;受験申込書!$F$28&amp;受験申込書!$F$29)</f>
        <v/>
      </c>
      <c r="AI76" s="240" t="str">
        <f>IF($C76="","",受験申込書!$M$44)</f>
        <v/>
      </c>
      <c r="AJ76" s="240" t="str">
        <f>IF($C76="","",受験申込書!$M$46)</f>
        <v/>
      </c>
      <c r="AK76" s="25">
        <f t="shared" si="5"/>
        <v>0</v>
      </c>
      <c r="AL76" s="25">
        <v>69</v>
      </c>
    </row>
    <row r="77" spans="1:38" ht="15.95" customHeight="1" x14ac:dyDescent="0.15">
      <c r="A77" s="52">
        <v>70</v>
      </c>
      <c r="B77" s="145" t="str">
        <f>IF(G77="","",IF(受験申込書!$Q$13="",受験申込書!$L$7,$H$1&amp;"-"&amp;TEXT(A77,"000")&amp;"-"&amp;PROPER(G77)&amp;"_"&amp;PROPER(H77)&amp;".jpg"))</f>
        <v/>
      </c>
      <c r="C77" s="88"/>
      <c r="D77" s="88"/>
      <c r="E77" s="88"/>
      <c r="F77" s="88"/>
      <c r="G77" s="88"/>
      <c r="H77" s="88"/>
      <c r="I77" s="117"/>
      <c r="J77" s="119"/>
      <c r="K77" s="88"/>
      <c r="L77" s="116"/>
      <c r="M77" s="88"/>
      <c r="N77" s="88"/>
      <c r="O77" s="88"/>
      <c r="P77" s="88"/>
      <c r="Q77" s="88"/>
      <c r="R77" s="88"/>
      <c r="S77" s="88"/>
      <c r="T77" s="88"/>
      <c r="U77" s="88"/>
      <c r="V77" s="88"/>
      <c r="W77" s="89"/>
      <c r="X77" s="49"/>
      <c r="Y77" s="129">
        <v>70</v>
      </c>
      <c r="Z77" s="53" t="str">
        <f>IF($C77="","",受験申込書!$M$16)</f>
        <v/>
      </c>
      <c r="AA77" s="70" t="str">
        <f>IF(OR($C77="",K77=""),"",VLOOKUP(K77,受験申込書!$V$15:$W$20,2,FALSE))</f>
        <v/>
      </c>
      <c r="AB77" s="77" t="str">
        <f t="shared" si="3"/>
        <v/>
      </c>
      <c r="AC77" s="41" t="str">
        <f t="shared" si="4"/>
        <v/>
      </c>
      <c r="AD77" s="77" t="str">
        <f>IF($AA77="","",VLOOKUP(AA77,受験申込書!$W$15:$X$20,2,FALSE))</f>
        <v/>
      </c>
      <c r="AE77" s="54" t="str">
        <f>IF($AA77="","",受験申込書!$F$22)</f>
        <v/>
      </c>
      <c r="AF77" s="55" t="str">
        <f>IF($AA77="","",受験申込書!$M$25)</f>
        <v/>
      </c>
      <c r="AG77" s="55" t="str">
        <f>IF(OR($AA77="",受験申込書!$F$25=""),"",受験申込書!$F$25)&amp;""</f>
        <v/>
      </c>
      <c r="AH77" s="112" t="str">
        <f>IF($AA77="","","申込責任者："&amp;受験申込書!$F$28&amp;受験申込書!$F$29)</f>
        <v/>
      </c>
      <c r="AI77" s="240" t="str">
        <f>IF($C77="","",受験申込書!$M$44)</f>
        <v/>
      </c>
      <c r="AJ77" s="240" t="str">
        <f>IF($C77="","",受験申込書!$M$46)</f>
        <v/>
      </c>
      <c r="AK77" s="25">
        <f t="shared" si="5"/>
        <v>0</v>
      </c>
      <c r="AL77" s="25">
        <v>70</v>
      </c>
    </row>
    <row r="78" spans="1:38" ht="15.95" customHeight="1" x14ac:dyDescent="0.15">
      <c r="A78" s="52">
        <v>71</v>
      </c>
      <c r="B78" s="145" t="str">
        <f>IF(G78="","",IF(受験申込書!$Q$13="",受験申込書!$L$7,$H$1&amp;"-"&amp;TEXT(A78,"000")&amp;"-"&amp;PROPER(G78)&amp;"_"&amp;PROPER(H78)&amp;".jpg"))</f>
        <v/>
      </c>
      <c r="C78" s="88"/>
      <c r="D78" s="88"/>
      <c r="E78" s="88"/>
      <c r="F78" s="88"/>
      <c r="G78" s="88"/>
      <c r="H78" s="88"/>
      <c r="I78" s="117"/>
      <c r="J78" s="119"/>
      <c r="K78" s="88"/>
      <c r="L78" s="116"/>
      <c r="M78" s="88"/>
      <c r="N78" s="88"/>
      <c r="O78" s="88"/>
      <c r="P78" s="88"/>
      <c r="Q78" s="88"/>
      <c r="R78" s="88"/>
      <c r="S78" s="88"/>
      <c r="T78" s="88"/>
      <c r="U78" s="88"/>
      <c r="V78" s="88"/>
      <c r="W78" s="89"/>
      <c r="X78" s="49"/>
      <c r="Y78" s="129">
        <v>71</v>
      </c>
      <c r="Z78" s="53" t="str">
        <f>IF($C78="","",受験申込書!$M$16)</f>
        <v/>
      </c>
      <c r="AA78" s="70" t="str">
        <f>IF(OR($C78="",K78=""),"",VLOOKUP(K78,受験申込書!$V$15:$W$20,2,FALSE))</f>
        <v/>
      </c>
      <c r="AB78" s="77" t="str">
        <f t="shared" si="3"/>
        <v/>
      </c>
      <c r="AC78" s="41" t="str">
        <f t="shared" si="4"/>
        <v/>
      </c>
      <c r="AD78" s="77" t="str">
        <f>IF($AA78="","",VLOOKUP(AA78,受験申込書!$W$15:$X$20,2,FALSE))</f>
        <v/>
      </c>
      <c r="AE78" s="54" t="str">
        <f>IF($AA78="","",受験申込書!$F$22)</f>
        <v/>
      </c>
      <c r="AF78" s="55" t="str">
        <f>IF($AA78="","",受験申込書!$M$25)</f>
        <v/>
      </c>
      <c r="AG78" s="55" t="str">
        <f>IF(OR($AA78="",受験申込書!$F$25=""),"",受験申込書!$F$25)&amp;""</f>
        <v/>
      </c>
      <c r="AH78" s="112" t="str">
        <f>IF($AA78="","","申込責任者："&amp;受験申込書!$F$28&amp;受験申込書!$F$29)</f>
        <v/>
      </c>
      <c r="AI78" s="240" t="str">
        <f>IF($C78="","",受験申込書!$M$44)</f>
        <v/>
      </c>
      <c r="AJ78" s="240" t="str">
        <f>IF($C78="","",受験申込書!$M$46)</f>
        <v/>
      </c>
      <c r="AK78" s="25">
        <f t="shared" si="5"/>
        <v>0</v>
      </c>
      <c r="AL78" s="25">
        <v>71</v>
      </c>
    </row>
    <row r="79" spans="1:38" ht="15.95" customHeight="1" x14ac:dyDescent="0.15">
      <c r="A79" s="52">
        <v>72</v>
      </c>
      <c r="B79" s="145" t="str">
        <f>IF(G79="","",IF(受験申込書!$Q$13="",受験申込書!$L$7,$H$1&amp;"-"&amp;TEXT(A79,"000")&amp;"-"&amp;PROPER(G79)&amp;"_"&amp;PROPER(H79)&amp;".jpg"))</f>
        <v/>
      </c>
      <c r="C79" s="88"/>
      <c r="D79" s="88"/>
      <c r="E79" s="88"/>
      <c r="F79" s="88"/>
      <c r="G79" s="88"/>
      <c r="H79" s="88"/>
      <c r="I79" s="117"/>
      <c r="J79" s="119"/>
      <c r="K79" s="88"/>
      <c r="L79" s="116"/>
      <c r="M79" s="88"/>
      <c r="N79" s="88"/>
      <c r="O79" s="88"/>
      <c r="P79" s="88"/>
      <c r="Q79" s="88"/>
      <c r="R79" s="88"/>
      <c r="S79" s="88"/>
      <c r="T79" s="88"/>
      <c r="U79" s="88"/>
      <c r="V79" s="88"/>
      <c r="W79" s="89"/>
      <c r="X79" s="49"/>
      <c r="Y79" s="129">
        <v>72</v>
      </c>
      <c r="Z79" s="53" t="str">
        <f>IF($C79="","",受験申込書!$M$16)</f>
        <v/>
      </c>
      <c r="AA79" s="70" t="str">
        <f>IF(OR($C79="",K79=""),"",VLOOKUP(K79,受験申込書!$V$15:$W$20,2,FALSE))</f>
        <v/>
      </c>
      <c r="AB79" s="77" t="str">
        <f t="shared" si="3"/>
        <v/>
      </c>
      <c r="AC79" s="41" t="str">
        <f t="shared" si="4"/>
        <v/>
      </c>
      <c r="AD79" s="77" t="str">
        <f>IF($AA79="","",VLOOKUP(AA79,受験申込書!$W$15:$X$20,2,FALSE))</f>
        <v/>
      </c>
      <c r="AE79" s="54" t="str">
        <f>IF($AA79="","",受験申込書!$F$22)</f>
        <v/>
      </c>
      <c r="AF79" s="55" t="str">
        <f>IF($AA79="","",受験申込書!$M$25)</f>
        <v/>
      </c>
      <c r="AG79" s="55" t="str">
        <f>IF(OR($AA79="",受験申込書!$F$25=""),"",受験申込書!$F$25)&amp;""</f>
        <v/>
      </c>
      <c r="AH79" s="112" t="str">
        <f>IF($AA79="","","申込責任者："&amp;受験申込書!$F$28&amp;受験申込書!$F$29)</f>
        <v/>
      </c>
      <c r="AI79" s="240" t="str">
        <f>IF($C79="","",受験申込書!$M$44)</f>
        <v/>
      </c>
      <c r="AJ79" s="240" t="str">
        <f>IF($C79="","",受験申込書!$M$46)</f>
        <v/>
      </c>
      <c r="AK79" s="25">
        <f t="shared" si="5"/>
        <v>0</v>
      </c>
      <c r="AL79" s="25">
        <v>72</v>
      </c>
    </row>
    <row r="80" spans="1:38" ht="15.95" customHeight="1" x14ac:dyDescent="0.15">
      <c r="A80" s="52">
        <v>73</v>
      </c>
      <c r="B80" s="145" t="str">
        <f>IF(G80="","",IF(受験申込書!$Q$13="",受験申込書!$L$7,$H$1&amp;"-"&amp;TEXT(A80,"000")&amp;"-"&amp;PROPER(G80)&amp;"_"&amp;PROPER(H80)&amp;".jpg"))</f>
        <v/>
      </c>
      <c r="C80" s="88"/>
      <c r="D80" s="88"/>
      <c r="E80" s="88"/>
      <c r="F80" s="88"/>
      <c r="G80" s="88"/>
      <c r="H80" s="88"/>
      <c r="I80" s="117"/>
      <c r="J80" s="119"/>
      <c r="K80" s="88"/>
      <c r="L80" s="116"/>
      <c r="M80" s="88"/>
      <c r="N80" s="88"/>
      <c r="O80" s="88"/>
      <c r="P80" s="88"/>
      <c r="Q80" s="88"/>
      <c r="R80" s="88"/>
      <c r="S80" s="88"/>
      <c r="T80" s="88"/>
      <c r="U80" s="88"/>
      <c r="V80" s="88"/>
      <c r="W80" s="89"/>
      <c r="X80" s="49"/>
      <c r="Y80" s="129">
        <v>73</v>
      </c>
      <c r="Z80" s="53" t="str">
        <f>IF($C80="","",受験申込書!$M$16)</f>
        <v/>
      </c>
      <c r="AA80" s="70" t="str">
        <f>IF(OR($C80="",K80=""),"",VLOOKUP(K80,受験申込書!$V$15:$W$20,2,FALSE))</f>
        <v/>
      </c>
      <c r="AB80" s="77" t="str">
        <f t="shared" si="3"/>
        <v/>
      </c>
      <c r="AC80" s="41" t="str">
        <f t="shared" si="4"/>
        <v/>
      </c>
      <c r="AD80" s="77" t="str">
        <f>IF($AA80="","",VLOOKUP(AA80,受験申込書!$W$15:$X$20,2,FALSE))</f>
        <v/>
      </c>
      <c r="AE80" s="54" t="str">
        <f>IF($AA80="","",受験申込書!$F$22)</f>
        <v/>
      </c>
      <c r="AF80" s="55" t="str">
        <f>IF($AA80="","",受験申込書!$M$25)</f>
        <v/>
      </c>
      <c r="AG80" s="55" t="str">
        <f>IF(OR($AA80="",受験申込書!$F$25=""),"",受験申込書!$F$25)&amp;""</f>
        <v/>
      </c>
      <c r="AH80" s="112" t="str">
        <f>IF($AA80="","","申込責任者："&amp;受験申込書!$F$28&amp;受験申込書!$F$29)</f>
        <v/>
      </c>
      <c r="AI80" s="240" t="str">
        <f>IF($C80="","",受験申込書!$M$44)</f>
        <v/>
      </c>
      <c r="AJ80" s="240" t="str">
        <f>IF($C80="","",受験申込書!$M$46)</f>
        <v/>
      </c>
      <c r="AK80" s="25">
        <f t="shared" si="5"/>
        <v>0</v>
      </c>
      <c r="AL80" s="25">
        <v>73</v>
      </c>
    </row>
    <row r="81" spans="1:38" ht="15.95" customHeight="1" x14ac:dyDescent="0.15">
      <c r="A81" s="52">
        <v>74</v>
      </c>
      <c r="B81" s="145" t="str">
        <f>IF(G81="","",IF(受験申込書!$Q$13="",受験申込書!$L$7,$H$1&amp;"-"&amp;TEXT(A81,"000")&amp;"-"&amp;PROPER(G81)&amp;"_"&amp;PROPER(H81)&amp;".jpg"))</f>
        <v/>
      </c>
      <c r="C81" s="88"/>
      <c r="D81" s="88"/>
      <c r="E81" s="88"/>
      <c r="F81" s="88"/>
      <c r="G81" s="88"/>
      <c r="H81" s="88"/>
      <c r="I81" s="117"/>
      <c r="J81" s="119"/>
      <c r="K81" s="88"/>
      <c r="L81" s="116"/>
      <c r="M81" s="88"/>
      <c r="N81" s="88"/>
      <c r="O81" s="88"/>
      <c r="P81" s="88"/>
      <c r="Q81" s="88"/>
      <c r="R81" s="88"/>
      <c r="S81" s="88"/>
      <c r="T81" s="88"/>
      <c r="U81" s="88"/>
      <c r="V81" s="88"/>
      <c r="W81" s="89"/>
      <c r="X81" s="49"/>
      <c r="Y81" s="129">
        <v>74</v>
      </c>
      <c r="Z81" s="53" t="str">
        <f>IF($C81="","",受験申込書!$M$16)</f>
        <v/>
      </c>
      <c r="AA81" s="70" t="str">
        <f>IF(OR($C81="",K81=""),"",VLOOKUP(K81,受験申込書!$V$15:$W$20,2,FALSE))</f>
        <v/>
      </c>
      <c r="AB81" s="77" t="str">
        <f t="shared" si="3"/>
        <v/>
      </c>
      <c r="AC81" s="41" t="str">
        <f t="shared" si="4"/>
        <v/>
      </c>
      <c r="AD81" s="77" t="str">
        <f>IF($AA81="","",VLOOKUP(AA81,受験申込書!$W$15:$X$20,2,FALSE))</f>
        <v/>
      </c>
      <c r="AE81" s="54" t="str">
        <f>IF($AA81="","",受験申込書!$F$22)</f>
        <v/>
      </c>
      <c r="AF81" s="55" t="str">
        <f>IF($AA81="","",受験申込書!$M$25)</f>
        <v/>
      </c>
      <c r="AG81" s="55" t="str">
        <f>IF(OR($AA81="",受験申込書!$F$25=""),"",受験申込書!$F$25)&amp;""</f>
        <v/>
      </c>
      <c r="AH81" s="112" t="str">
        <f>IF($AA81="","","申込責任者："&amp;受験申込書!$F$28&amp;受験申込書!$F$29)</f>
        <v/>
      </c>
      <c r="AI81" s="240" t="str">
        <f>IF($C81="","",受験申込書!$M$44)</f>
        <v/>
      </c>
      <c r="AJ81" s="240" t="str">
        <f>IF($C81="","",受験申込書!$M$46)</f>
        <v/>
      </c>
      <c r="AK81" s="25">
        <f t="shared" si="5"/>
        <v>0</v>
      </c>
      <c r="AL81" s="25">
        <v>74</v>
      </c>
    </row>
    <row r="82" spans="1:38" ht="15.95" customHeight="1" x14ac:dyDescent="0.15">
      <c r="A82" s="52">
        <v>75</v>
      </c>
      <c r="B82" s="145" t="str">
        <f>IF(G82="","",IF(受験申込書!$Q$13="",受験申込書!$L$7,$H$1&amp;"-"&amp;TEXT(A82,"000")&amp;"-"&amp;PROPER(G82)&amp;"_"&amp;PROPER(H82)&amp;".jpg"))</f>
        <v/>
      </c>
      <c r="C82" s="88"/>
      <c r="D82" s="88"/>
      <c r="E82" s="88"/>
      <c r="F82" s="88"/>
      <c r="G82" s="88"/>
      <c r="H82" s="88"/>
      <c r="I82" s="117"/>
      <c r="J82" s="119"/>
      <c r="K82" s="88"/>
      <c r="L82" s="116"/>
      <c r="M82" s="88"/>
      <c r="N82" s="88"/>
      <c r="O82" s="88"/>
      <c r="P82" s="88"/>
      <c r="Q82" s="88"/>
      <c r="R82" s="88"/>
      <c r="S82" s="88"/>
      <c r="T82" s="88"/>
      <c r="U82" s="88"/>
      <c r="V82" s="88"/>
      <c r="W82" s="89"/>
      <c r="X82" s="49"/>
      <c r="Y82" s="129">
        <v>75</v>
      </c>
      <c r="Z82" s="53" t="str">
        <f>IF($C82="","",受験申込書!$M$16)</f>
        <v/>
      </c>
      <c r="AA82" s="70" t="str">
        <f>IF(OR($C82="",K82=""),"",VLOOKUP(K82,受験申込書!$V$15:$W$20,2,FALSE))</f>
        <v/>
      </c>
      <c r="AB82" s="77" t="str">
        <f t="shared" si="3"/>
        <v/>
      </c>
      <c r="AC82" s="41" t="str">
        <f t="shared" si="4"/>
        <v/>
      </c>
      <c r="AD82" s="77" t="str">
        <f>IF($AA82="","",VLOOKUP(AA82,受験申込書!$W$15:$X$20,2,FALSE))</f>
        <v/>
      </c>
      <c r="AE82" s="54" t="str">
        <f>IF($AA82="","",受験申込書!$F$22)</f>
        <v/>
      </c>
      <c r="AF82" s="55" t="str">
        <f>IF($AA82="","",受験申込書!$M$25)</f>
        <v/>
      </c>
      <c r="AG82" s="55" t="str">
        <f>IF(OR($AA82="",受験申込書!$F$25=""),"",受験申込書!$F$25)&amp;""</f>
        <v/>
      </c>
      <c r="AH82" s="112" t="str">
        <f>IF($AA82="","","申込責任者："&amp;受験申込書!$F$28&amp;受験申込書!$F$29)</f>
        <v/>
      </c>
      <c r="AI82" s="240" t="str">
        <f>IF($C82="","",受験申込書!$M$44)</f>
        <v/>
      </c>
      <c r="AJ82" s="240" t="str">
        <f>IF($C82="","",受験申込書!$M$46)</f>
        <v/>
      </c>
      <c r="AK82" s="25">
        <f t="shared" si="5"/>
        <v>0</v>
      </c>
      <c r="AL82" s="25">
        <v>75</v>
      </c>
    </row>
    <row r="83" spans="1:38" ht="15.95" customHeight="1" x14ac:dyDescent="0.15">
      <c r="A83" s="52">
        <v>76</v>
      </c>
      <c r="B83" s="145" t="str">
        <f>IF(G83="","",IF(受験申込書!$Q$13="",受験申込書!$L$7,$H$1&amp;"-"&amp;TEXT(A83,"000")&amp;"-"&amp;PROPER(G83)&amp;"_"&amp;PROPER(H83)&amp;".jpg"))</f>
        <v/>
      </c>
      <c r="C83" s="88"/>
      <c r="D83" s="88"/>
      <c r="E83" s="88"/>
      <c r="F83" s="88"/>
      <c r="G83" s="88"/>
      <c r="H83" s="88"/>
      <c r="I83" s="117"/>
      <c r="J83" s="119"/>
      <c r="K83" s="88"/>
      <c r="L83" s="116"/>
      <c r="M83" s="88"/>
      <c r="N83" s="88"/>
      <c r="O83" s="88"/>
      <c r="P83" s="88"/>
      <c r="Q83" s="88"/>
      <c r="R83" s="88"/>
      <c r="S83" s="88"/>
      <c r="T83" s="88"/>
      <c r="U83" s="88"/>
      <c r="V83" s="88"/>
      <c r="W83" s="89"/>
      <c r="X83" s="49"/>
      <c r="Y83" s="129">
        <v>76</v>
      </c>
      <c r="Z83" s="53" t="str">
        <f>IF($C83="","",受験申込書!$M$16)</f>
        <v/>
      </c>
      <c r="AA83" s="70" t="str">
        <f>IF(OR($C83="",K83=""),"",VLOOKUP(K83,受験申込書!$V$15:$W$20,2,FALSE))</f>
        <v/>
      </c>
      <c r="AB83" s="77" t="str">
        <f t="shared" si="3"/>
        <v/>
      </c>
      <c r="AC83" s="41" t="str">
        <f t="shared" si="4"/>
        <v/>
      </c>
      <c r="AD83" s="77" t="str">
        <f>IF($AA83="","",VLOOKUP(AA83,受験申込書!$W$15:$X$20,2,FALSE))</f>
        <v/>
      </c>
      <c r="AE83" s="54" t="str">
        <f>IF($AA83="","",受験申込書!$F$22)</f>
        <v/>
      </c>
      <c r="AF83" s="55" t="str">
        <f>IF($AA83="","",受験申込書!$M$25)</f>
        <v/>
      </c>
      <c r="AG83" s="55" t="str">
        <f>IF(OR($AA83="",受験申込書!$F$25=""),"",受験申込書!$F$25)&amp;""</f>
        <v/>
      </c>
      <c r="AH83" s="112" t="str">
        <f>IF($AA83="","","申込責任者："&amp;受験申込書!$F$28&amp;受験申込書!$F$29)</f>
        <v/>
      </c>
      <c r="AI83" s="240" t="str">
        <f>IF($C83="","",受験申込書!$M$44)</f>
        <v/>
      </c>
      <c r="AJ83" s="240" t="str">
        <f>IF($C83="","",受験申込書!$M$46)</f>
        <v/>
      </c>
      <c r="AK83" s="25">
        <f t="shared" si="5"/>
        <v>0</v>
      </c>
      <c r="AL83" s="25">
        <v>76</v>
      </c>
    </row>
    <row r="84" spans="1:38" ht="15.95" customHeight="1" x14ac:dyDescent="0.15">
      <c r="A84" s="52">
        <v>77</v>
      </c>
      <c r="B84" s="145" t="str">
        <f>IF(G84="","",IF(受験申込書!$Q$13="",受験申込書!$L$7,$H$1&amp;"-"&amp;TEXT(A84,"000")&amp;"-"&amp;PROPER(G84)&amp;"_"&amp;PROPER(H84)&amp;".jpg"))</f>
        <v/>
      </c>
      <c r="C84" s="88"/>
      <c r="D84" s="88"/>
      <c r="E84" s="88"/>
      <c r="F84" s="88"/>
      <c r="G84" s="88"/>
      <c r="H84" s="88"/>
      <c r="I84" s="117"/>
      <c r="J84" s="119"/>
      <c r="K84" s="88"/>
      <c r="L84" s="116"/>
      <c r="M84" s="88"/>
      <c r="N84" s="88"/>
      <c r="O84" s="88"/>
      <c r="P84" s="88"/>
      <c r="Q84" s="88"/>
      <c r="R84" s="88"/>
      <c r="S84" s="88"/>
      <c r="T84" s="88"/>
      <c r="U84" s="88"/>
      <c r="V84" s="88"/>
      <c r="W84" s="89"/>
      <c r="X84" s="49"/>
      <c r="Y84" s="129">
        <v>77</v>
      </c>
      <c r="Z84" s="53" t="str">
        <f>IF($C84="","",受験申込書!$M$16)</f>
        <v/>
      </c>
      <c r="AA84" s="70" t="str">
        <f>IF(OR($C84="",K84=""),"",VLOOKUP(K84,受験申込書!$V$15:$W$20,2,FALSE))</f>
        <v/>
      </c>
      <c r="AB84" s="77" t="str">
        <f t="shared" si="3"/>
        <v/>
      </c>
      <c r="AC84" s="41" t="str">
        <f t="shared" si="4"/>
        <v/>
      </c>
      <c r="AD84" s="77" t="str">
        <f>IF($AA84="","",VLOOKUP(AA84,受験申込書!$W$15:$X$20,2,FALSE))</f>
        <v/>
      </c>
      <c r="AE84" s="54" t="str">
        <f>IF($AA84="","",受験申込書!$F$22)</f>
        <v/>
      </c>
      <c r="AF84" s="55" t="str">
        <f>IF($AA84="","",受験申込書!$M$25)</f>
        <v/>
      </c>
      <c r="AG84" s="55" t="str">
        <f>IF(OR($AA84="",受験申込書!$F$25=""),"",受験申込書!$F$25)&amp;""</f>
        <v/>
      </c>
      <c r="AH84" s="112" t="str">
        <f>IF($AA84="","","申込責任者："&amp;受験申込書!$F$28&amp;受験申込書!$F$29)</f>
        <v/>
      </c>
      <c r="AI84" s="240" t="str">
        <f>IF($C84="","",受験申込書!$M$44)</f>
        <v/>
      </c>
      <c r="AJ84" s="240" t="str">
        <f>IF($C84="","",受験申込書!$M$46)</f>
        <v/>
      </c>
      <c r="AK84" s="25">
        <f t="shared" si="5"/>
        <v>0</v>
      </c>
      <c r="AL84" s="25">
        <v>77</v>
      </c>
    </row>
    <row r="85" spans="1:38" ht="15.95" customHeight="1" x14ac:dyDescent="0.15">
      <c r="A85" s="52">
        <v>78</v>
      </c>
      <c r="B85" s="145" t="str">
        <f>IF(G85="","",IF(受験申込書!$Q$13="",受験申込書!$L$7,$H$1&amp;"-"&amp;TEXT(A85,"000")&amp;"-"&amp;PROPER(G85)&amp;"_"&amp;PROPER(H85)&amp;".jpg"))</f>
        <v/>
      </c>
      <c r="C85" s="88"/>
      <c r="D85" s="88"/>
      <c r="E85" s="88"/>
      <c r="F85" s="88"/>
      <c r="G85" s="88"/>
      <c r="H85" s="88"/>
      <c r="I85" s="117"/>
      <c r="J85" s="119"/>
      <c r="K85" s="88"/>
      <c r="L85" s="116"/>
      <c r="M85" s="88"/>
      <c r="N85" s="88"/>
      <c r="O85" s="88"/>
      <c r="P85" s="88"/>
      <c r="Q85" s="88"/>
      <c r="R85" s="88"/>
      <c r="S85" s="88"/>
      <c r="T85" s="88"/>
      <c r="U85" s="88"/>
      <c r="V85" s="88"/>
      <c r="W85" s="89"/>
      <c r="X85" s="49"/>
      <c r="Y85" s="129">
        <v>78</v>
      </c>
      <c r="Z85" s="53" t="str">
        <f>IF($C85="","",受験申込書!$M$16)</f>
        <v/>
      </c>
      <c r="AA85" s="70" t="str">
        <f>IF(OR($C85="",K85=""),"",VLOOKUP(K85,受験申込書!$V$15:$W$20,2,FALSE))</f>
        <v/>
      </c>
      <c r="AB85" s="77" t="str">
        <f t="shared" si="3"/>
        <v/>
      </c>
      <c r="AC85" s="41" t="str">
        <f t="shared" si="4"/>
        <v/>
      </c>
      <c r="AD85" s="77" t="str">
        <f>IF($AA85="","",VLOOKUP(AA85,受験申込書!$W$15:$X$20,2,FALSE))</f>
        <v/>
      </c>
      <c r="AE85" s="54" t="str">
        <f>IF($AA85="","",受験申込書!$F$22)</f>
        <v/>
      </c>
      <c r="AF85" s="55" t="str">
        <f>IF($AA85="","",受験申込書!$M$25)</f>
        <v/>
      </c>
      <c r="AG85" s="55" t="str">
        <f>IF(OR($AA85="",受験申込書!$F$25=""),"",受験申込書!$F$25)&amp;""</f>
        <v/>
      </c>
      <c r="AH85" s="112" t="str">
        <f>IF($AA85="","","申込責任者："&amp;受験申込書!$F$28&amp;受験申込書!$F$29)</f>
        <v/>
      </c>
      <c r="AI85" s="240" t="str">
        <f>IF($C85="","",受験申込書!$M$44)</f>
        <v/>
      </c>
      <c r="AJ85" s="240" t="str">
        <f>IF($C85="","",受験申込書!$M$46)</f>
        <v/>
      </c>
      <c r="AK85" s="25">
        <f t="shared" si="5"/>
        <v>0</v>
      </c>
      <c r="AL85" s="25">
        <v>78</v>
      </c>
    </row>
    <row r="86" spans="1:38" ht="15.95" customHeight="1" x14ac:dyDescent="0.15">
      <c r="A86" s="52">
        <v>79</v>
      </c>
      <c r="B86" s="145" t="str">
        <f>IF(G86="","",IF(受験申込書!$Q$13="",受験申込書!$L$7,$H$1&amp;"-"&amp;TEXT(A86,"000")&amp;"-"&amp;PROPER(G86)&amp;"_"&amp;PROPER(H86)&amp;".jpg"))</f>
        <v/>
      </c>
      <c r="C86" s="88"/>
      <c r="D86" s="88"/>
      <c r="E86" s="88"/>
      <c r="F86" s="88"/>
      <c r="G86" s="88"/>
      <c r="H86" s="88"/>
      <c r="I86" s="117"/>
      <c r="J86" s="119"/>
      <c r="K86" s="88"/>
      <c r="L86" s="116"/>
      <c r="M86" s="88"/>
      <c r="N86" s="88"/>
      <c r="O86" s="88"/>
      <c r="P86" s="88"/>
      <c r="Q86" s="88"/>
      <c r="R86" s="88"/>
      <c r="S86" s="88"/>
      <c r="T86" s="88"/>
      <c r="U86" s="88"/>
      <c r="V86" s="88"/>
      <c r="W86" s="89"/>
      <c r="X86" s="49"/>
      <c r="Y86" s="129">
        <v>79</v>
      </c>
      <c r="Z86" s="53" t="str">
        <f>IF($C86="","",受験申込書!$M$16)</f>
        <v/>
      </c>
      <c r="AA86" s="70" t="str">
        <f>IF(OR($C86="",K86=""),"",VLOOKUP(K86,受験申込書!$V$15:$W$20,2,FALSE))</f>
        <v/>
      </c>
      <c r="AB86" s="77" t="str">
        <f t="shared" si="3"/>
        <v/>
      </c>
      <c r="AC86" s="41" t="str">
        <f t="shared" si="4"/>
        <v/>
      </c>
      <c r="AD86" s="77" t="str">
        <f>IF($AA86="","",VLOOKUP(AA86,受験申込書!$W$15:$X$20,2,FALSE))</f>
        <v/>
      </c>
      <c r="AE86" s="54" t="str">
        <f>IF($AA86="","",受験申込書!$F$22)</f>
        <v/>
      </c>
      <c r="AF86" s="55" t="str">
        <f>IF($AA86="","",受験申込書!$M$25)</f>
        <v/>
      </c>
      <c r="AG86" s="55" t="str">
        <f>IF(OR($AA86="",受験申込書!$F$25=""),"",受験申込書!$F$25)&amp;""</f>
        <v/>
      </c>
      <c r="AH86" s="112" t="str">
        <f>IF($AA86="","","申込責任者："&amp;受験申込書!$F$28&amp;受験申込書!$F$29)</f>
        <v/>
      </c>
      <c r="AI86" s="240" t="str">
        <f>IF($C86="","",受験申込書!$M$44)</f>
        <v/>
      </c>
      <c r="AJ86" s="240" t="str">
        <f>IF($C86="","",受験申込書!$M$46)</f>
        <v/>
      </c>
      <c r="AK86" s="25">
        <f t="shared" si="5"/>
        <v>0</v>
      </c>
      <c r="AL86" s="25">
        <v>79</v>
      </c>
    </row>
    <row r="87" spans="1:38" ht="15.95" customHeight="1" x14ac:dyDescent="0.15">
      <c r="A87" s="52">
        <v>80</v>
      </c>
      <c r="B87" s="145" t="str">
        <f>IF(G87="","",IF(受験申込書!$Q$13="",受験申込書!$L$7,$H$1&amp;"-"&amp;TEXT(A87,"000")&amp;"-"&amp;PROPER(G87)&amp;"_"&amp;PROPER(H87)&amp;".jpg"))</f>
        <v/>
      </c>
      <c r="C87" s="88"/>
      <c r="D87" s="88"/>
      <c r="E87" s="88"/>
      <c r="F87" s="88"/>
      <c r="G87" s="88"/>
      <c r="H87" s="88"/>
      <c r="I87" s="117"/>
      <c r="J87" s="119"/>
      <c r="K87" s="88"/>
      <c r="L87" s="116"/>
      <c r="M87" s="88"/>
      <c r="N87" s="88"/>
      <c r="O87" s="88"/>
      <c r="P87" s="88"/>
      <c r="Q87" s="88"/>
      <c r="R87" s="88"/>
      <c r="S87" s="88"/>
      <c r="T87" s="88"/>
      <c r="U87" s="88"/>
      <c r="V87" s="88"/>
      <c r="W87" s="89"/>
      <c r="X87" s="49"/>
      <c r="Y87" s="129">
        <v>80</v>
      </c>
      <c r="Z87" s="53" t="str">
        <f>IF($C87="","",受験申込書!$M$16)</f>
        <v/>
      </c>
      <c r="AA87" s="70" t="str">
        <f>IF(OR($C87="",K87=""),"",VLOOKUP(K87,受験申込書!$V$15:$W$20,2,FALSE))</f>
        <v/>
      </c>
      <c r="AB87" s="77" t="str">
        <f t="shared" si="3"/>
        <v/>
      </c>
      <c r="AC87" s="41" t="str">
        <f t="shared" si="4"/>
        <v/>
      </c>
      <c r="AD87" s="77" t="str">
        <f>IF($AA87="","",VLOOKUP(AA87,受験申込書!$W$15:$X$20,2,FALSE))</f>
        <v/>
      </c>
      <c r="AE87" s="54" t="str">
        <f>IF($AA87="","",受験申込書!$F$22)</f>
        <v/>
      </c>
      <c r="AF87" s="55" t="str">
        <f>IF($AA87="","",受験申込書!$M$25)</f>
        <v/>
      </c>
      <c r="AG87" s="55" t="str">
        <f>IF(OR($AA87="",受験申込書!$F$25=""),"",受験申込書!$F$25)&amp;""</f>
        <v/>
      </c>
      <c r="AH87" s="112" t="str">
        <f>IF($AA87="","","申込責任者："&amp;受験申込書!$F$28&amp;受験申込書!$F$29)</f>
        <v/>
      </c>
      <c r="AI87" s="240" t="str">
        <f>IF($C87="","",受験申込書!$M$44)</f>
        <v/>
      </c>
      <c r="AJ87" s="240" t="str">
        <f>IF($C87="","",受験申込書!$M$46)</f>
        <v/>
      </c>
      <c r="AK87" s="25">
        <f t="shared" si="5"/>
        <v>0</v>
      </c>
      <c r="AL87" s="25">
        <v>80</v>
      </c>
    </row>
    <row r="88" spans="1:38" ht="15.95" customHeight="1" x14ac:dyDescent="0.15">
      <c r="A88" s="52">
        <v>81</v>
      </c>
      <c r="B88" s="145" t="str">
        <f>IF(G88="","",IF(受験申込書!$Q$13="",受験申込書!$L$7,$H$1&amp;"-"&amp;TEXT(A88,"000")&amp;"-"&amp;PROPER(G88)&amp;"_"&amp;PROPER(H88)&amp;".jpg"))</f>
        <v/>
      </c>
      <c r="C88" s="88"/>
      <c r="D88" s="88"/>
      <c r="E88" s="88"/>
      <c r="F88" s="88"/>
      <c r="G88" s="88"/>
      <c r="H88" s="88"/>
      <c r="I88" s="117"/>
      <c r="J88" s="119"/>
      <c r="K88" s="88"/>
      <c r="L88" s="116"/>
      <c r="M88" s="88"/>
      <c r="N88" s="88"/>
      <c r="O88" s="88"/>
      <c r="P88" s="88"/>
      <c r="Q88" s="88"/>
      <c r="R88" s="88"/>
      <c r="S88" s="88"/>
      <c r="T88" s="88"/>
      <c r="U88" s="88"/>
      <c r="V88" s="88"/>
      <c r="W88" s="89"/>
      <c r="X88" s="49"/>
      <c r="Y88" s="129">
        <v>81</v>
      </c>
      <c r="Z88" s="53" t="str">
        <f>IF($C88="","",受験申込書!$M$16)</f>
        <v/>
      </c>
      <c r="AA88" s="70" t="str">
        <f>IF(OR($C88="",K88=""),"",VLOOKUP(K88,受験申込書!$V$15:$W$20,2,FALSE))</f>
        <v/>
      </c>
      <c r="AB88" s="77" t="str">
        <f t="shared" si="3"/>
        <v/>
      </c>
      <c r="AC88" s="41" t="str">
        <f t="shared" si="4"/>
        <v/>
      </c>
      <c r="AD88" s="77" t="str">
        <f>IF($AA88="","",VLOOKUP(AA88,受験申込書!$W$15:$X$20,2,FALSE))</f>
        <v/>
      </c>
      <c r="AE88" s="54" t="str">
        <f>IF($AA88="","",受験申込書!$F$22)</f>
        <v/>
      </c>
      <c r="AF88" s="55" t="str">
        <f>IF($AA88="","",受験申込書!$M$25)</f>
        <v/>
      </c>
      <c r="AG88" s="55" t="str">
        <f>IF(OR($AA88="",受験申込書!$F$25=""),"",受験申込書!$F$25)&amp;""</f>
        <v/>
      </c>
      <c r="AH88" s="112" t="str">
        <f>IF($AA88="","","申込責任者："&amp;受験申込書!$F$28&amp;受験申込書!$F$29)</f>
        <v/>
      </c>
      <c r="AI88" s="240" t="str">
        <f>IF($C88="","",受験申込書!$M$44)</f>
        <v/>
      </c>
      <c r="AJ88" s="240" t="str">
        <f>IF($C88="","",受験申込書!$M$46)</f>
        <v/>
      </c>
      <c r="AK88" s="25">
        <f t="shared" si="5"/>
        <v>0</v>
      </c>
      <c r="AL88" s="25">
        <v>81</v>
      </c>
    </row>
    <row r="89" spans="1:38" ht="15.95" customHeight="1" x14ac:dyDescent="0.15">
      <c r="A89" s="52">
        <v>82</v>
      </c>
      <c r="B89" s="145" t="str">
        <f>IF(G89="","",IF(受験申込書!$Q$13="",受験申込書!$L$7,$H$1&amp;"-"&amp;TEXT(A89,"000")&amp;"-"&amp;PROPER(G89)&amp;"_"&amp;PROPER(H89)&amp;".jpg"))</f>
        <v/>
      </c>
      <c r="C89" s="88"/>
      <c r="D89" s="88"/>
      <c r="E89" s="88"/>
      <c r="F89" s="88"/>
      <c r="G89" s="88"/>
      <c r="H89" s="88"/>
      <c r="I89" s="117"/>
      <c r="J89" s="119"/>
      <c r="K89" s="88"/>
      <c r="L89" s="116"/>
      <c r="M89" s="88"/>
      <c r="N89" s="88"/>
      <c r="O89" s="88"/>
      <c r="P89" s="88"/>
      <c r="Q89" s="88"/>
      <c r="R89" s="88"/>
      <c r="S89" s="88"/>
      <c r="T89" s="88"/>
      <c r="U89" s="88"/>
      <c r="V89" s="88"/>
      <c r="W89" s="89"/>
      <c r="X89" s="49"/>
      <c r="Y89" s="129">
        <v>82</v>
      </c>
      <c r="Z89" s="53" t="str">
        <f>IF($C89="","",受験申込書!$M$16)</f>
        <v/>
      </c>
      <c r="AA89" s="70" t="str">
        <f>IF(OR($C89="",K89=""),"",VLOOKUP(K89,受験申込書!$V$15:$W$20,2,FALSE))</f>
        <v/>
      </c>
      <c r="AB89" s="77" t="str">
        <f t="shared" si="3"/>
        <v/>
      </c>
      <c r="AC89" s="41" t="str">
        <f t="shared" si="4"/>
        <v/>
      </c>
      <c r="AD89" s="77" t="str">
        <f>IF($AA89="","",VLOOKUP(AA89,受験申込書!$W$15:$X$20,2,FALSE))</f>
        <v/>
      </c>
      <c r="AE89" s="54" t="str">
        <f>IF($AA89="","",受験申込書!$F$22)</f>
        <v/>
      </c>
      <c r="AF89" s="55" t="str">
        <f>IF($AA89="","",受験申込書!$M$25)</f>
        <v/>
      </c>
      <c r="AG89" s="55" t="str">
        <f>IF(OR($AA89="",受験申込書!$F$25=""),"",受験申込書!$F$25)&amp;""</f>
        <v/>
      </c>
      <c r="AH89" s="112" t="str">
        <f>IF($AA89="","","申込責任者："&amp;受験申込書!$F$28&amp;受験申込書!$F$29)</f>
        <v/>
      </c>
      <c r="AI89" s="240" t="str">
        <f>IF($C89="","",受験申込書!$M$44)</f>
        <v/>
      </c>
      <c r="AJ89" s="240" t="str">
        <f>IF($C89="","",受験申込書!$M$46)</f>
        <v/>
      </c>
      <c r="AK89" s="25">
        <f t="shared" si="5"/>
        <v>0</v>
      </c>
      <c r="AL89" s="25">
        <v>82</v>
      </c>
    </row>
    <row r="90" spans="1:38" ht="15.95" customHeight="1" x14ac:dyDescent="0.15">
      <c r="A90" s="52">
        <v>83</v>
      </c>
      <c r="B90" s="145" t="str">
        <f>IF(G90="","",IF(受験申込書!$Q$13="",受験申込書!$L$7,$H$1&amp;"-"&amp;TEXT(A90,"000")&amp;"-"&amp;PROPER(G90)&amp;"_"&amp;PROPER(H90)&amp;".jpg"))</f>
        <v/>
      </c>
      <c r="C90" s="88"/>
      <c r="D90" s="88"/>
      <c r="E90" s="88"/>
      <c r="F90" s="88"/>
      <c r="G90" s="88"/>
      <c r="H90" s="88"/>
      <c r="I90" s="117"/>
      <c r="J90" s="119"/>
      <c r="K90" s="88"/>
      <c r="L90" s="116"/>
      <c r="M90" s="88"/>
      <c r="N90" s="88"/>
      <c r="O90" s="88"/>
      <c r="P90" s="88"/>
      <c r="Q90" s="88"/>
      <c r="R90" s="88"/>
      <c r="S90" s="88"/>
      <c r="T90" s="88"/>
      <c r="U90" s="88"/>
      <c r="V90" s="88"/>
      <c r="W90" s="89"/>
      <c r="X90" s="49"/>
      <c r="Y90" s="129">
        <v>83</v>
      </c>
      <c r="Z90" s="53" t="str">
        <f>IF($C90="","",受験申込書!$M$16)</f>
        <v/>
      </c>
      <c r="AA90" s="70" t="str">
        <f>IF(OR($C90="",K90=""),"",VLOOKUP(K90,受験申込書!$V$15:$W$20,2,FALSE))</f>
        <v/>
      </c>
      <c r="AB90" s="77" t="str">
        <f t="shared" si="3"/>
        <v/>
      </c>
      <c r="AC90" s="41" t="str">
        <f t="shared" si="4"/>
        <v/>
      </c>
      <c r="AD90" s="77" t="str">
        <f>IF($AA90="","",VLOOKUP(AA90,受験申込書!$W$15:$X$20,2,FALSE))</f>
        <v/>
      </c>
      <c r="AE90" s="54" t="str">
        <f>IF($AA90="","",受験申込書!$F$22)</f>
        <v/>
      </c>
      <c r="AF90" s="55" t="str">
        <f>IF($AA90="","",受験申込書!$M$25)</f>
        <v/>
      </c>
      <c r="AG90" s="55" t="str">
        <f>IF(OR($AA90="",受験申込書!$F$25=""),"",受験申込書!$F$25)&amp;""</f>
        <v/>
      </c>
      <c r="AH90" s="112" t="str">
        <f>IF($AA90="","","申込責任者："&amp;受験申込書!$F$28&amp;受験申込書!$F$29)</f>
        <v/>
      </c>
      <c r="AI90" s="240" t="str">
        <f>IF($C90="","",受験申込書!$M$44)</f>
        <v/>
      </c>
      <c r="AJ90" s="240" t="str">
        <f>IF($C90="","",受験申込書!$M$46)</f>
        <v/>
      </c>
      <c r="AK90" s="25">
        <f t="shared" si="5"/>
        <v>0</v>
      </c>
      <c r="AL90" s="25">
        <v>83</v>
      </c>
    </row>
    <row r="91" spans="1:38" ht="15.95" customHeight="1" x14ac:dyDescent="0.15">
      <c r="A91" s="52">
        <v>84</v>
      </c>
      <c r="B91" s="145" t="str">
        <f>IF(G91="","",IF(受験申込書!$Q$13="",受験申込書!$L$7,$H$1&amp;"-"&amp;TEXT(A91,"000")&amp;"-"&amp;PROPER(G91)&amp;"_"&amp;PROPER(H91)&amp;".jpg"))</f>
        <v/>
      </c>
      <c r="C91" s="88"/>
      <c r="D91" s="88"/>
      <c r="E91" s="88"/>
      <c r="F91" s="88"/>
      <c r="G91" s="88"/>
      <c r="H91" s="88"/>
      <c r="I91" s="117"/>
      <c r="J91" s="119"/>
      <c r="K91" s="88"/>
      <c r="L91" s="116"/>
      <c r="M91" s="88"/>
      <c r="N91" s="88"/>
      <c r="O91" s="88"/>
      <c r="P91" s="88"/>
      <c r="Q91" s="88"/>
      <c r="R91" s="88"/>
      <c r="S91" s="88"/>
      <c r="T91" s="88"/>
      <c r="U91" s="88"/>
      <c r="V91" s="88"/>
      <c r="W91" s="89"/>
      <c r="X91" s="49"/>
      <c r="Y91" s="129">
        <v>84</v>
      </c>
      <c r="Z91" s="53" t="str">
        <f>IF($C91="","",受験申込書!$M$16)</f>
        <v/>
      </c>
      <c r="AA91" s="70" t="str">
        <f>IF(OR($C91="",K91=""),"",VLOOKUP(K91,受験申込書!$V$15:$W$20,2,FALSE))</f>
        <v/>
      </c>
      <c r="AB91" s="77" t="str">
        <f t="shared" si="3"/>
        <v/>
      </c>
      <c r="AC91" s="41" t="str">
        <f t="shared" si="4"/>
        <v/>
      </c>
      <c r="AD91" s="77" t="str">
        <f>IF($AA91="","",VLOOKUP(AA91,受験申込書!$W$15:$X$20,2,FALSE))</f>
        <v/>
      </c>
      <c r="AE91" s="54" t="str">
        <f>IF($AA91="","",受験申込書!$F$22)</f>
        <v/>
      </c>
      <c r="AF91" s="55" t="str">
        <f>IF($AA91="","",受験申込書!$M$25)</f>
        <v/>
      </c>
      <c r="AG91" s="55" t="str">
        <f>IF(OR($AA91="",受験申込書!$F$25=""),"",受験申込書!$F$25)&amp;""</f>
        <v/>
      </c>
      <c r="AH91" s="112" t="str">
        <f>IF($AA91="","","申込責任者："&amp;受験申込書!$F$28&amp;受験申込書!$F$29)</f>
        <v/>
      </c>
      <c r="AI91" s="240" t="str">
        <f>IF($C91="","",受験申込書!$M$44)</f>
        <v/>
      </c>
      <c r="AJ91" s="240" t="str">
        <f>IF($C91="","",受験申込書!$M$46)</f>
        <v/>
      </c>
      <c r="AK91" s="25">
        <f t="shared" si="5"/>
        <v>0</v>
      </c>
      <c r="AL91" s="25">
        <v>84</v>
      </c>
    </row>
    <row r="92" spans="1:38" ht="15.95" customHeight="1" x14ac:dyDescent="0.15">
      <c r="A92" s="52">
        <v>85</v>
      </c>
      <c r="B92" s="145" t="str">
        <f>IF(G92="","",IF(受験申込書!$Q$13="",受験申込書!$L$7,$H$1&amp;"-"&amp;TEXT(A92,"000")&amp;"-"&amp;PROPER(G92)&amp;"_"&amp;PROPER(H92)&amp;".jpg"))</f>
        <v/>
      </c>
      <c r="C92" s="88"/>
      <c r="D92" s="88"/>
      <c r="E92" s="88"/>
      <c r="F92" s="88"/>
      <c r="G92" s="88"/>
      <c r="H92" s="88"/>
      <c r="I92" s="117"/>
      <c r="J92" s="119"/>
      <c r="K92" s="88"/>
      <c r="L92" s="116"/>
      <c r="M92" s="88"/>
      <c r="N92" s="88"/>
      <c r="O92" s="88"/>
      <c r="P92" s="88"/>
      <c r="Q92" s="88"/>
      <c r="R92" s="88"/>
      <c r="S92" s="88"/>
      <c r="T92" s="88"/>
      <c r="U92" s="88"/>
      <c r="V92" s="88"/>
      <c r="W92" s="89"/>
      <c r="X92" s="49"/>
      <c r="Y92" s="129">
        <v>85</v>
      </c>
      <c r="Z92" s="53" t="str">
        <f>IF($C92="","",受験申込書!$M$16)</f>
        <v/>
      </c>
      <c r="AA92" s="70" t="str">
        <f>IF(OR($C92="",K92=""),"",VLOOKUP(K92,受験申込書!$V$15:$W$20,2,FALSE))</f>
        <v/>
      </c>
      <c r="AB92" s="77" t="str">
        <f t="shared" si="3"/>
        <v/>
      </c>
      <c r="AC92" s="41" t="str">
        <f t="shared" si="4"/>
        <v/>
      </c>
      <c r="AD92" s="77" t="str">
        <f>IF($AA92="","",VLOOKUP(AA92,受験申込書!$W$15:$X$20,2,FALSE))</f>
        <v/>
      </c>
      <c r="AE92" s="54" t="str">
        <f>IF($AA92="","",受験申込書!$F$22)</f>
        <v/>
      </c>
      <c r="AF92" s="55" t="str">
        <f>IF($AA92="","",受験申込書!$M$25)</f>
        <v/>
      </c>
      <c r="AG92" s="55" t="str">
        <f>IF(OR($AA92="",受験申込書!$F$25=""),"",受験申込書!$F$25)&amp;""</f>
        <v/>
      </c>
      <c r="AH92" s="112" t="str">
        <f>IF($AA92="","","申込責任者："&amp;受験申込書!$F$28&amp;受験申込書!$F$29)</f>
        <v/>
      </c>
      <c r="AI92" s="240" t="str">
        <f>IF($C92="","",受験申込書!$M$44)</f>
        <v/>
      </c>
      <c r="AJ92" s="240" t="str">
        <f>IF($C92="","",受験申込書!$M$46)</f>
        <v/>
      </c>
      <c r="AK92" s="25">
        <f t="shared" si="5"/>
        <v>0</v>
      </c>
      <c r="AL92" s="25">
        <v>85</v>
      </c>
    </row>
    <row r="93" spans="1:38" ht="15.95" customHeight="1" x14ac:dyDescent="0.15">
      <c r="A93" s="52">
        <v>86</v>
      </c>
      <c r="B93" s="145" t="str">
        <f>IF(G93="","",IF(受験申込書!$Q$13="",受験申込書!$L$7,$H$1&amp;"-"&amp;TEXT(A93,"000")&amp;"-"&amp;PROPER(G93)&amp;"_"&amp;PROPER(H93)&amp;".jpg"))</f>
        <v/>
      </c>
      <c r="C93" s="88"/>
      <c r="D93" s="88"/>
      <c r="E93" s="88"/>
      <c r="F93" s="88"/>
      <c r="G93" s="88"/>
      <c r="H93" s="88"/>
      <c r="I93" s="117"/>
      <c r="J93" s="119"/>
      <c r="K93" s="88"/>
      <c r="L93" s="116"/>
      <c r="M93" s="88"/>
      <c r="N93" s="88"/>
      <c r="O93" s="88"/>
      <c r="P93" s="88"/>
      <c r="Q93" s="88"/>
      <c r="R93" s="88"/>
      <c r="S93" s="88"/>
      <c r="T93" s="88"/>
      <c r="U93" s="88"/>
      <c r="V93" s="88"/>
      <c r="W93" s="89"/>
      <c r="X93" s="49"/>
      <c r="Y93" s="129">
        <v>86</v>
      </c>
      <c r="Z93" s="53" t="str">
        <f>IF($C93="","",受験申込書!$M$16)</f>
        <v/>
      </c>
      <c r="AA93" s="70" t="str">
        <f>IF(OR($C93="",K93=""),"",VLOOKUP(K93,受験申込書!$V$15:$W$20,2,FALSE))</f>
        <v/>
      </c>
      <c r="AB93" s="77" t="str">
        <f t="shared" si="3"/>
        <v/>
      </c>
      <c r="AC93" s="41" t="str">
        <f t="shared" si="4"/>
        <v/>
      </c>
      <c r="AD93" s="77" t="str">
        <f>IF($AA93="","",VLOOKUP(AA93,受験申込書!$W$15:$X$20,2,FALSE))</f>
        <v/>
      </c>
      <c r="AE93" s="54" t="str">
        <f>IF($AA93="","",受験申込書!$F$22)</f>
        <v/>
      </c>
      <c r="AF93" s="55" t="str">
        <f>IF($AA93="","",受験申込書!$M$25)</f>
        <v/>
      </c>
      <c r="AG93" s="55" t="str">
        <f>IF(OR($AA93="",受験申込書!$F$25=""),"",受験申込書!$F$25)&amp;""</f>
        <v/>
      </c>
      <c r="AH93" s="112" t="str">
        <f>IF($AA93="","","申込責任者："&amp;受験申込書!$F$28&amp;受験申込書!$F$29)</f>
        <v/>
      </c>
      <c r="AI93" s="240" t="str">
        <f>IF($C93="","",受験申込書!$M$44)</f>
        <v/>
      </c>
      <c r="AJ93" s="240" t="str">
        <f>IF($C93="","",受験申込書!$M$46)</f>
        <v/>
      </c>
      <c r="AK93" s="25">
        <f t="shared" si="5"/>
        <v>0</v>
      </c>
      <c r="AL93" s="25">
        <v>86</v>
      </c>
    </row>
    <row r="94" spans="1:38" ht="15.95" customHeight="1" x14ac:dyDescent="0.15">
      <c r="A94" s="52">
        <v>87</v>
      </c>
      <c r="B94" s="145" t="str">
        <f>IF(G94="","",IF(受験申込書!$Q$13="",受験申込書!$L$7,$H$1&amp;"-"&amp;TEXT(A94,"000")&amp;"-"&amp;PROPER(G94)&amp;"_"&amp;PROPER(H94)&amp;".jpg"))</f>
        <v/>
      </c>
      <c r="C94" s="88"/>
      <c r="D94" s="88"/>
      <c r="E94" s="88"/>
      <c r="F94" s="88"/>
      <c r="G94" s="88"/>
      <c r="H94" s="88"/>
      <c r="I94" s="117"/>
      <c r="J94" s="119"/>
      <c r="K94" s="88"/>
      <c r="L94" s="116"/>
      <c r="M94" s="88"/>
      <c r="N94" s="88"/>
      <c r="O94" s="88"/>
      <c r="P94" s="88"/>
      <c r="Q94" s="88"/>
      <c r="R94" s="88"/>
      <c r="S94" s="88"/>
      <c r="T94" s="88"/>
      <c r="U94" s="88"/>
      <c r="V94" s="88"/>
      <c r="W94" s="89"/>
      <c r="X94" s="49"/>
      <c r="Y94" s="129">
        <v>87</v>
      </c>
      <c r="Z94" s="53" t="str">
        <f>IF($C94="","",受験申込書!$M$16)</f>
        <v/>
      </c>
      <c r="AA94" s="70" t="str">
        <f>IF(OR($C94="",K94=""),"",VLOOKUP(K94,受験申込書!$V$15:$W$20,2,FALSE))</f>
        <v/>
      </c>
      <c r="AB94" s="77" t="str">
        <f t="shared" si="3"/>
        <v/>
      </c>
      <c r="AC94" s="41" t="str">
        <f t="shared" si="4"/>
        <v/>
      </c>
      <c r="AD94" s="77" t="str">
        <f>IF($AA94="","",VLOOKUP(AA94,受験申込書!$W$15:$X$20,2,FALSE))</f>
        <v/>
      </c>
      <c r="AE94" s="54" t="str">
        <f>IF($AA94="","",受験申込書!$F$22)</f>
        <v/>
      </c>
      <c r="AF94" s="55" t="str">
        <f>IF($AA94="","",受験申込書!$M$25)</f>
        <v/>
      </c>
      <c r="AG94" s="55" t="str">
        <f>IF(OR($AA94="",受験申込書!$F$25=""),"",受験申込書!$F$25)&amp;""</f>
        <v/>
      </c>
      <c r="AH94" s="112" t="str">
        <f>IF($AA94="","","申込責任者："&amp;受験申込書!$F$28&amp;受験申込書!$F$29)</f>
        <v/>
      </c>
      <c r="AI94" s="240" t="str">
        <f>IF($C94="","",受験申込書!$M$44)</f>
        <v/>
      </c>
      <c r="AJ94" s="240" t="str">
        <f>IF($C94="","",受験申込書!$M$46)</f>
        <v/>
      </c>
      <c r="AK94" s="25">
        <f t="shared" si="5"/>
        <v>0</v>
      </c>
      <c r="AL94" s="25">
        <v>87</v>
      </c>
    </row>
    <row r="95" spans="1:38" ht="15.95" customHeight="1" x14ac:dyDescent="0.15">
      <c r="A95" s="52">
        <v>88</v>
      </c>
      <c r="B95" s="145" t="str">
        <f>IF(G95="","",IF(受験申込書!$Q$13="",受験申込書!$L$7,$H$1&amp;"-"&amp;TEXT(A95,"000")&amp;"-"&amp;PROPER(G95)&amp;"_"&amp;PROPER(H95)&amp;".jpg"))</f>
        <v/>
      </c>
      <c r="C95" s="88"/>
      <c r="D95" s="88"/>
      <c r="E95" s="88"/>
      <c r="F95" s="88"/>
      <c r="G95" s="88"/>
      <c r="H95" s="88"/>
      <c r="I95" s="117"/>
      <c r="J95" s="119"/>
      <c r="K95" s="88"/>
      <c r="L95" s="116"/>
      <c r="M95" s="88"/>
      <c r="N95" s="88"/>
      <c r="O95" s="88"/>
      <c r="P95" s="88"/>
      <c r="Q95" s="88"/>
      <c r="R95" s="88"/>
      <c r="S95" s="88"/>
      <c r="T95" s="88"/>
      <c r="U95" s="88"/>
      <c r="V95" s="88"/>
      <c r="W95" s="89"/>
      <c r="X95" s="49"/>
      <c r="Y95" s="129">
        <v>88</v>
      </c>
      <c r="Z95" s="53" t="str">
        <f>IF($C95="","",受験申込書!$M$16)</f>
        <v/>
      </c>
      <c r="AA95" s="70" t="str">
        <f>IF(OR($C95="",K95=""),"",VLOOKUP(K95,受験申込書!$V$15:$W$20,2,FALSE))</f>
        <v/>
      </c>
      <c r="AB95" s="77" t="str">
        <f t="shared" si="3"/>
        <v/>
      </c>
      <c r="AC95" s="41" t="str">
        <f t="shared" si="4"/>
        <v/>
      </c>
      <c r="AD95" s="77" t="str">
        <f>IF($AA95="","",VLOOKUP(AA95,受験申込書!$W$15:$X$20,2,FALSE))</f>
        <v/>
      </c>
      <c r="AE95" s="54" t="str">
        <f>IF($AA95="","",受験申込書!$F$22)</f>
        <v/>
      </c>
      <c r="AF95" s="55" t="str">
        <f>IF($AA95="","",受験申込書!$M$25)</f>
        <v/>
      </c>
      <c r="AG95" s="55" t="str">
        <f>IF(OR($AA95="",受験申込書!$F$25=""),"",受験申込書!$F$25)&amp;""</f>
        <v/>
      </c>
      <c r="AH95" s="112" t="str">
        <f>IF($AA95="","","申込責任者："&amp;受験申込書!$F$28&amp;受験申込書!$F$29)</f>
        <v/>
      </c>
      <c r="AI95" s="240" t="str">
        <f>IF($C95="","",受験申込書!$M$44)</f>
        <v/>
      </c>
      <c r="AJ95" s="240" t="str">
        <f>IF($C95="","",受験申込書!$M$46)</f>
        <v/>
      </c>
      <c r="AK95" s="25">
        <f t="shared" si="5"/>
        <v>0</v>
      </c>
      <c r="AL95" s="25">
        <v>88</v>
      </c>
    </row>
    <row r="96" spans="1:38" ht="15.95" customHeight="1" x14ac:dyDescent="0.15">
      <c r="A96" s="52">
        <v>89</v>
      </c>
      <c r="B96" s="145" t="str">
        <f>IF(G96="","",IF(受験申込書!$Q$13="",受験申込書!$L$7,$H$1&amp;"-"&amp;TEXT(A96,"000")&amp;"-"&amp;PROPER(G96)&amp;"_"&amp;PROPER(H96)&amp;".jpg"))</f>
        <v/>
      </c>
      <c r="C96" s="88"/>
      <c r="D96" s="88"/>
      <c r="E96" s="88"/>
      <c r="F96" s="88"/>
      <c r="G96" s="88"/>
      <c r="H96" s="88"/>
      <c r="I96" s="117"/>
      <c r="J96" s="119"/>
      <c r="K96" s="88"/>
      <c r="L96" s="116"/>
      <c r="M96" s="88"/>
      <c r="N96" s="88"/>
      <c r="O96" s="88"/>
      <c r="P96" s="88"/>
      <c r="Q96" s="88"/>
      <c r="R96" s="88"/>
      <c r="S96" s="88"/>
      <c r="T96" s="88"/>
      <c r="U96" s="88"/>
      <c r="V96" s="88"/>
      <c r="W96" s="89"/>
      <c r="X96" s="49"/>
      <c r="Y96" s="129">
        <v>89</v>
      </c>
      <c r="Z96" s="53" t="str">
        <f>IF($C96="","",受験申込書!$M$16)</f>
        <v/>
      </c>
      <c r="AA96" s="70" t="str">
        <f>IF(OR($C96="",K96=""),"",VLOOKUP(K96,受験申込書!$V$15:$W$20,2,FALSE))</f>
        <v/>
      </c>
      <c r="AB96" s="77" t="str">
        <f t="shared" si="3"/>
        <v/>
      </c>
      <c r="AC96" s="41" t="str">
        <f t="shared" si="4"/>
        <v/>
      </c>
      <c r="AD96" s="77" t="str">
        <f>IF($AA96="","",VLOOKUP(AA96,受験申込書!$W$15:$X$20,2,FALSE))</f>
        <v/>
      </c>
      <c r="AE96" s="54" t="str">
        <f>IF($AA96="","",受験申込書!$F$22)</f>
        <v/>
      </c>
      <c r="AF96" s="55" t="str">
        <f>IF($AA96="","",受験申込書!$M$25)</f>
        <v/>
      </c>
      <c r="AG96" s="55" t="str">
        <f>IF(OR($AA96="",受験申込書!$F$25=""),"",受験申込書!$F$25)&amp;""</f>
        <v/>
      </c>
      <c r="AH96" s="112" t="str">
        <f>IF($AA96="","","申込責任者："&amp;受験申込書!$F$28&amp;受験申込書!$F$29)</f>
        <v/>
      </c>
      <c r="AI96" s="240" t="str">
        <f>IF($C96="","",受験申込書!$M$44)</f>
        <v/>
      </c>
      <c r="AJ96" s="240" t="str">
        <f>IF($C96="","",受験申込書!$M$46)</f>
        <v/>
      </c>
      <c r="AK96" s="25">
        <f t="shared" si="5"/>
        <v>0</v>
      </c>
      <c r="AL96" s="25">
        <v>89</v>
      </c>
    </row>
    <row r="97" spans="1:38" ht="15.95" customHeight="1" x14ac:dyDescent="0.15">
      <c r="A97" s="52">
        <v>90</v>
      </c>
      <c r="B97" s="145" t="str">
        <f>IF(G97="","",IF(受験申込書!$Q$13="",受験申込書!$L$7,$H$1&amp;"-"&amp;TEXT(A97,"000")&amp;"-"&amp;PROPER(G97)&amp;"_"&amp;PROPER(H97)&amp;".jpg"))</f>
        <v/>
      </c>
      <c r="C97" s="88"/>
      <c r="D97" s="88"/>
      <c r="E97" s="88"/>
      <c r="F97" s="88"/>
      <c r="G97" s="88"/>
      <c r="H97" s="88"/>
      <c r="I97" s="117"/>
      <c r="J97" s="119"/>
      <c r="K97" s="88"/>
      <c r="L97" s="116"/>
      <c r="M97" s="88"/>
      <c r="N97" s="88"/>
      <c r="O97" s="88"/>
      <c r="P97" s="88"/>
      <c r="Q97" s="88"/>
      <c r="R97" s="88"/>
      <c r="S97" s="88"/>
      <c r="T97" s="88"/>
      <c r="U97" s="88"/>
      <c r="V97" s="88"/>
      <c r="W97" s="89"/>
      <c r="X97" s="49"/>
      <c r="Y97" s="129">
        <v>90</v>
      </c>
      <c r="Z97" s="53" t="str">
        <f>IF($C97="","",受験申込書!$M$16)</f>
        <v/>
      </c>
      <c r="AA97" s="70" t="str">
        <f>IF(OR($C97="",K97=""),"",VLOOKUP(K97,受験申込書!$V$15:$W$20,2,FALSE))</f>
        <v/>
      </c>
      <c r="AB97" s="77" t="str">
        <f t="shared" si="3"/>
        <v/>
      </c>
      <c r="AC97" s="41" t="str">
        <f t="shared" si="4"/>
        <v/>
      </c>
      <c r="AD97" s="77" t="str">
        <f>IF($AA97="","",VLOOKUP(AA97,受験申込書!$W$15:$X$20,2,FALSE))</f>
        <v/>
      </c>
      <c r="AE97" s="54" t="str">
        <f>IF($AA97="","",受験申込書!$F$22)</f>
        <v/>
      </c>
      <c r="AF97" s="55" t="str">
        <f>IF($AA97="","",受験申込書!$M$25)</f>
        <v/>
      </c>
      <c r="AG97" s="55" t="str">
        <f>IF(OR($AA97="",受験申込書!$F$25=""),"",受験申込書!$F$25)&amp;""</f>
        <v/>
      </c>
      <c r="AH97" s="112" t="str">
        <f>IF($AA97="","","申込責任者："&amp;受験申込書!$F$28&amp;受験申込書!$F$29)</f>
        <v/>
      </c>
      <c r="AI97" s="240" t="str">
        <f>IF($C97="","",受験申込書!$M$44)</f>
        <v/>
      </c>
      <c r="AJ97" s="240" t="str">
        <f>IF($C97="","",受験申込書!$M$46)</f>
        <v/>
      </c>
      <c r="AK97" s="25">
        <f t="shared" si="5"/>
        <v>0</v>
      </c>
      <c r="AL97" s="25">
        <v>90</v>
      </c>
    </row>
    <row r="98" spans="1:38" ht="15.95" customHeight="1" x14ac:dyDescent="0.15">
      <c r="A98" s="52">
        <v>91</v>
      </c>
      <c r="B98" s="145" t="str">
        <f>IF(G98="","",IF(受験申込書!$Q$13="",受験申込書!$L$7,$H$1&amp;"-"&amp;TEXT(A98,"000")&amp;"-"&amp;PROPER(G98)&amp;"_"&amp;PROPER(H98)&amp;".jpg"))</f>
        <v/>
      </c>
      <c r="C98" s="88"/>
      <c r="D98" s="88"/>
      <c r="E98" s="88"/>
      <c r="F98" s="88"/>
      <c r="G98" s="88"/>
      <c r="H98" s="88"/>
      <c r="I98" s="117"/>
      <c r="J98" s="119"/>
      <c r="K98" s="88"/>
      <c r="L98" s="116"/>
      <c r="M98" s="88"/>
      <c r="N98" s="88"/>
      <c r="O98" s="88"/>
      <c r="P98" s="88"/>
      <c r="Q98" s="88"/>
      <c r="R98" s="88"/>
      <c r="S98" s="88"/>
      <c r="T98" s="88"/>
      <c r="U98" s="88"/>
      <c r="V98" s="88"/>
      <c r="W98" s="89"/>
      <c r="X98" s="49"/>
      <c r="Y98" s="129">
        <v>91</v>
      </c>
      <c r="Z98" s="53" t="str">
        <f>IF($C98="","",受験申込書!$M$16)</f>
        <v/>
      </c>
      <c r="AA98" s="70" t="str">
        <f>IF(OR($C98="",K98=""),"",VLOOKUP(K98,受験申込書!$V$15:$W$20,2,FALSE))</f>
        <v/>
      </c>
      <c r="AB98" s="77" t="str">
        <f t="shared" si="3"/>
        <v/>
      </c>
      <c r="AC98" s="41" t="str">
        <f t="shared" si="4"/>
        <v/>
      </c>
      <c r="AD98" s="77" t="str">
        <f>IF($AA98="","",VLOOKUP(AA98,受験申込書!$W$15:$X$20,2,FALSE))</f>
        <v/>
      </c>
      <c r="AE98" s="54" t="str">
        <f>IF($AA98="","",受験申込書!$F$22)</f>
        <v/>
      </c>
      <c r="AF98" s="55" t="str">
        <f>IF($AA98="","",受験申込書!$M$25)</f>
        <v/>
      </c>
      <c r="AG98" s="55" t="str">
        <f>IF(OR($AA98="",受験申込書!$F$25=""),"",受験申込書!$F$25)&amp;""</f>
        <v/>
      </c>
      <c r="AH98" s="112" t="str">
        <f>IF($AA98="","","申込責任者："&amp;受験申込書!$F$28&amp;受験申込書!$F$29)</f>
        <v/>
      </c>
      <c r="AI98" s="240" t="str">
        <f>IF($C98="","",受験申込書!$M$44)</f>
        <v/>
      </c>
      <c r="AJ98" s="240" t="str">
        <f>IF($C98="","",受験申込書!$M$46)</f>
        <v/>
      </c>
      <c r="AK98" s="25">
        <f t="shared" si="5"/>
        <v>0</v>
      </c>
      <c r="AL98" s="25">
        <v>91</v>
      </c>
    </row>
    <row r="99" spans="1:38" ht="15.95" customHeight="1" x14ac:dyDescent="0.15">
      <c r="A99" s="52">
        <v>92</v>
      </c>
      <c r="B99" s="145" t="str">
        <f>IF(G99="","",IF(受験申込書!$Q$13="",受験申込書!$L$7,$H$1&amp;"-"&amp;TEXT(A99,"000")&amp;"-"&amp;PROPER(G99)&amp;"_"&amp;PROPER(H99)&amp;".jpg"))</f>
        <v/>
      </c>
      <c r="C99" s="88"/>
      <c r="D99" s="88"/>
      <c r="E99" s="88"/>
      <c r="F99" s="88"/>
      <c r="G99" s="88"/>
      <c r="H99" s="88"/>
      <c r="I99" s="117"/>
      <c r="J99" s="119"/>
      <c r="K99" s="88"/>
      <c r="L99" s="116"/>
      <c r="M99" s="88"/>
      <c r="N99" s="88"/>
      <c r="O99" s="88"/>
      <c r="P99" s="88"/>
      <c r="Q99" s="88"/>
      <c r="R99" s="88"/>
      <c r="S99" s="88"/>
      <c r="T99" s="88"/>
      <c r="U99" s="88"/>
      <c r="V99" s="88"/>
      <c r="W99" s="89"/>
      <c r="X99" s="49"/>
      <c r="Y99" s="129">
        <v>92</v>
      </c>
      <c r="Z99" s="53" t="str">
        <f>IF($C99="","",受験申込書!$M$16)</f>
        <v/>
      </c>
      <c r="AA99" s="70" t="str">
        <f>IF(OR($C99="",K99=""),"",VLOOKUP(K99,受験申込書!$V$15:$W$20,2,FALSE))</f>
        <v/>
      </c>
      <c r="AB99" s="77" t="str">
        <f t="shared" si="3"/>
        <v/>
      </c>
      <c r="AC99" s="41" t="str">
        <f t="shared" si="4"/>
        <v/>
      </c>
      <c r="AD99" s="77" t="str">
        <f>IF($AA99="","",VLOOKUP(AA99,受験申込書!$W$15:$X$20,2,FALSE))</f>
        <v/>
      </c>
      <c r="AE99" s="54" t="str">
        <f>IF($AA99="","",受験申込書!$F$22)</f>
        <v/>
      </c>
      <c r="AF99" s="55" t="str">
        <f>IF($AA99="","",受験申込書!$M$25)</f>
        <v/>
      </c>
      <c r="AG99" s="55" t="str">
        <f>IF(OR($AA99="",受験申込書!$F$25=""),"",受験申込書!$F$25)&amp;""</f>
        <v/>
      </c>
      <c r="AH99" s="112" t="str">
        <f>IF($AA99="","","申込責任者："&amp;受験申込書!$F$28&amp;受験申込書!$F$29)</f>
        <v/>
      </c>
      <c r="AI99" s="240" t="str">
        <f>IF($C99="","",受験申込書!$M$44)</f>
        <v/>
      </c>
      <c r="AJ99" s="240" t="str">
        <f>IF($C99="","",受験申込書!$M$46)</f>
        <v/>
      </c>
      <c r="AK99" s="25">
        <f t="shared" si="5"/>
        <v>0</v>
      </c>
      <c r="AL99" s="25">
        <v>92</v>
      </c>
    </row>
    <row r="100" spans="1:38" ht="15.95" customHeight="1" x14ac:dyDescent="0.15">
      <c r="A100" s="52">
        <v>93</v>
      </c>
      <c r="B100" s="145" t="str">
        <f>IF(G100="","",IF(受験申込書!$Q$13="",受験申込書!$L$7,$H$1&amp;"-"&amp;TEXT(A100,"000")&amp;"-"&amp;PROPER(G100)&amp;"_"&amp;PROPER(H100)&amp;".jpg"))</f>
        <v/>
      </c>
      <c r="C100" s="88"/>
      <c r="D100" s="88"/>
      <c r="E100" s="88"/>
      <c r="F100" s="88"/>
      <c r="G100" s="88"/>
      <c r="H100" s="88"/>
      <c r="I100" s="117"/>
      <c r="J100" s="119"/>
      <c r="K100" s="88"/>
      <c r="L100" s="116"/>
      <c r="M100" s="88"/>
      <c r="N100" s="88"/>
      <c r="O100" s="88"/>
      <c r="P100" s="88"/>
      <c r="Q100" s="88"/>
      <c r="R100" s="88"/>
      <c r="S100" s="88"/>
      <c r="T100" s="88"/>
      <c r="U100" s="88"/>
      <c r="V100" s="88"/>
      <c r="W100" s="89"/>
      <c r="X100" s="49"/>
      <c r="Y100" s="129">
        <v>93</v>
      </c>
      <c r="Z100" s="53" t="str">
        <f>IF($C100="","",受験申込書!$M$16)</f>
        <v/>
      </c>
      <c r="AA100" s="70" t="str">
        <f>IF(OR($C100="",K100=""),"",VLOOKUP(K100,受験申込書!$V$15:$W$20,2,FALSE))</f>
        <v/>
      </c>
      <c r="AB100" s="77" t="str">
        <f t="shared" si="3"/>
        <v/>
      </c>
      <c r="AC100" s="41" t="str">
        <f t="shared" si="4"/>
        <v/>
      </c>
      <c r="AD100" s="77" t="str">
        <f>IF($AA100="","",VLOOKUP(AA100,受験申込書!$W$15:$X$20,2,FALSE))</f>
        <v/>
      </c>
      <c r="AE100" s="54" t="str">
        <f>IF($AA100="","",受験申込書!$F$22)</f>
        <v/>
      </c>
      <c r="AF100" s="55" t="str">
        <f>IF($AA100="","",受験申込書!$M$25)</f>
        <v/>
      </c>
      <c r="AG100" s="55" t="str">
        <f>IF(OR($AA100="",受験申込書!$F$25=""),"",受験申込書!$F$25)&amp;""</f>
        <v/>
      </c>
      <c r="AH100" s="112" t="str">
        <f>IF($AA100="","","申込責任者："&amp;受験申込書!$F$28&amp;受験申込書!$F$29)</f>
        <v/>
      </c>
      <c r="AI100" s="240" t="str">
        <f>IF($C100="","",受験申込書!$M$44)</f>
        <v/>
      </c>
      <c r="AJ100" s="240" t="str">
        <f>IF($C100="","",受験申込書!$M$46)</f>
        <v/>
      </c>
      <c r="AK100" s="25">
        <f t="shared" si="5"/>
        <v>0</v>
      </c>
      <c r="AL100" s="25">
        <v>93</v>
      </c>
    </row>
    <row r="101" spans="1:38" ht="15.95" customHeight="1" x14ac:dyDescent="0.15">
      <c r="A101" s="52">
        <v>94</v>
      </c>
      <c r="B101" s="145" t="str">
        <f>IF(G101="","",IF(受験申込書!$Q$13="",受験申込書!$L$7,$H$1&amp;"-"&amp;TEXT(A101,"000")&amp;"-"&amp;PROPER(G101)&amp;"_"&amp;PROPER(H101)&amp;".jpg"))</f>
        <v/>
      </c>
      <c r="C101" s="88"/>
      <c r="D101" s="88"/>
      <c r="E101" s="88"/>
      <c r="F101" s="88"/>
      <c r="G101" s="88"/>
      <c r="H101" s="88"/>
      <c r="I101" s="117"/>
      <c r="J101" s="119"/>
      <c r="K101" s="88"/>
      <c r="L101" s="116"/>
      <c r="M101" s="88"/>
      <c r="N101" s="88"/>
      <c r="O101" s="88"/>
      <c r="P101" s="88"/>
      <c r="Q101" s="88"/>
      <c r="R101" s="88"/>
      <c r="S101" s="88"/>
      <c r="T101" s="88"/>
      <c r="U101" s="88"/>
      <c r="V101" s="88"/>
      <c r="W101" s="89"/>
      <c r="X101" s="49"/>
      <c r="Y101" s="129">
        <v>94</v>
      </c>
      <c r="Z101" s="53" t="str">
        <f>IF($C101="","",受験申込書!$M$16)</f>
        <v/>
      </c>
      <c r="AA101" s="70" t="str">
        <f>IF(OR($C101="",K101=""),"",VLOOKUP(K101,受験申込書!$V$15:$W$20,2,FALSE))</f>
        <v/>
      </c>
      <c r="AB101" s="77" t="str">
        <f t="shared" si="3"/>
        <v/>
      </c>
      <c r="AC101" s="41" t="str">
        <f t="shared" si="4"/>
        <v/>
      </c>
      <c r="AD101" s="77" t="str">
        <f>IF($AA101="","",VLOOKUP(AA101,受験申込書!$W$15:$X$20,2,FALSE))</f>
        <v/>
      </c>
      <c r="AE101" s="54" t="str">
        <f>IF($AA101="","",受験申込書!$F$22)</f>
        <v/>
      </c>
      <c r="AF101" s="55" t="str">
        <f>IF($AA101="","",受験申込書!$M$25)</f>
        <v/>
      </c>
      <c r="AG101" s="55" t="str">
        <f>IF(OR($AA101="",受験申込書!$F$25=""),"",受験申込書!$F$25)&amp;""</f>
        <v/>
      </c>
      <c r="AH101" s="112" t="str">
        <f>IF($AA101="","","申込責任者："&amp;受験申込書!$F$28&amp;受験申込書!$F$29)</f>
        <v/>
      </c>
      <c r="AI101" s="240" t="str">
        <f>IF($C101="","",受験申込書!$M$44)</f>
        <v/>
      </c>
      <c r="AJ101" s="240" t="str">
        <f>IF($C101="","",受験申込書!$M$46)</f>
        <v/>
      </c>
      <c r="AK101" s="25">
        <f t="shared" si="5"/>
        <v>0</v>
      </c>
      <c r="AL101" s="25">
        <v>94</v>
      </c>
    </row>
    <row r="102" spans="1:38" ht="15.95" customHeight="1" x14ac:dyDescent="0.15">
      <c r="A102" s="52">
        <v>95</v>
      </c>
      <c r="B102" s="145" t="str">
        <f>IF(G102="","",IF(受験申込書!$Q$13="",受験申込書!$L$7,$H$1&amp;"-"&amp;TEXT(A102,"000")&amp;"-"&amp;PROPER(G102)&amp;"_"&amp;PROPER(H102)&amp;".jpg"))</f>
        <v/>
      </c>
      <c r="C102" s="88"/>
      <c r="D102" s="88"/>
      <c r="E102" s="88"/>
      <c r="F102" s="88"/>
      <c r="G102" s="88"/>
      <c r="H102" s="88"/>
      <c r="I102" s="117"/>
      <c r="J102" s="119"/>
      <c r="K102" s="88"/>
      <c r="L102" s="116"/>
      <c r="M102" s="88"/>
      <c r="N102" s="88"/>
      <c r="O102" s="88"/>
      <c r="P102" s="88"/>
      <c r="Q102" s="88"/>
      <c r="R102" s="88"/>
      <c r="S102" s="88"/>
      <c r="T102" s="88"/>
      <c r="U102" s="88"/>
      <c r="V102" s="88"/>
      <c r="W102" s="89"/>
      <c r="X102" s="49"/>
      <c r="Y102" s="129">
        <v>95</v>
      </c>
      <c r="Z102" s="53" t="str">
        <f>IF($C102="","",受験申込書!$M$16)</f>
        <v/>
      </c>
      <c r="AA102" s="70" t="str">
        <f>IF(OR($C102="",K102=""),"",VLOOKUP(K102,受験申込書!$V$15:$W$20,2,FALSE))</f>
        <v/>
      </c>
      <c r="AB102" s="77" t="str">
        <f t="shared" si="3"/>
        <v/>
      </c>
      <c r="AC102" s="41" t="str">
        <f t="shared" si="4"/>
        <v/>
      </c>
      <c r="AD102" s="77" t="str">
        <f>IF($AA102="","",VLOOKUP(AA102,受験申込書!$W$15:$X$20,2,FALSE))</f>
        <v/>
      </c>
      <c r="AE102" s="54" t="str">
        <f>IF($AA102="","",受験申込書!$F$22)</f>
        <v/>
      </c>
      <c r="AF102" s="55" t="str">
        <f>IF($AA102="","",受験申込書!$M$25)</f>
        <v/>
      </c>
      <c r="AG102" s="55" t="str">
        <f>IF(OR($AA102="",受験申込書!$F$25=""),"",受験申込書!$F$25)&amp;""</f>
        <v/>
      </c>
      <c r="AH102" s="112" t="str">
        <f>IF($AA102="","","申込責任者："&amp;受験申込書!$F$28&amp;受験申込書!$F$29)</f>
        <v/>
      </c>
      <c r="AI102" s="240" t="str">
        <f>IF($C102="","",受験申込書!$M$44)</f>
        <v/>
      </c>
      <c r="AJ102" s="240" t="str">
        <f>IF($C102="","",受験申込書!$M$46)</f>
        <v/>
      </c>
      <c r="AK102" s="25">
        <f t="shared" si="5"/>
        <v>0</v>
      </c>
      <c r="AL102" s="25">
        <v>95</v>
      </c>
    </row>
    <row r="103" spans="1:38" ht="15.95" customHeight="1" x14ac:dyDescent="0.15">
      <c r="A103" s="52">
        <v>96</v>
      </c>
      <c r="B103" s="145" t="str">
        <f>IF(G103="","",IF(受験申込書!$Q$13="",受験申込書!$L$7,$H$1&amp;"-"&amp;TEXT(A103,"000")&amp;"-"&amp;PROPER(G103)&amp;"_"&amp;PROPER(H103)&amp;".jpg"))</f>
        <v/>
      </c>
      <c r="C103" s="88"/>
      <c r="D103" s="88"/>
      <c r="E103" s="88"/>
      <c r="F103" s="88"/>
      <c r="G103" s="88"/>
      <c r="H103" s="88"/>
      <c r="I103" s="117"/>
      <c r="J103" s="119"/>
      <c r="K103" s="88"/>
      <c r="L103" s="116"/>
      <c r="M103" s="88"/>
      <c r="N103" s="88"/>
      <c r="O103" s="88"/>
      <c r="P103" s="88"/>
      <c r="Q103" s="88"/>
      <c r="R103" s="88"/>
      <c r="S103" s="88"/>
      <c r="T103" s="88"/>
      <c r="U103" s="88"/>
      <c r="V103" s="88"/>
      <c r="W103" s="89"/>
      <c r="X103" s="49"/>
      <c r="Y103" s="129">
        <v>96</v>
      </c>
      <c r="Z103" s="53" t="str">
        <f>IF($C103="","",受験申込書!$M$16)</f>
        <v/>
      </c>
      <c r="AA103" s="70" t="str">
        <f>IF(OR($C103="",K103=""),"",VLOOKUP(K103,受験申込書!$V$15:$W$20,2,FALSE))</f>
        <v/>
      </c>
      <c r="AB103" s="77" t="str">
        <f t="shared" si="3"/>
        <v/>
      </c>
      <c r="AC103" s="41" t="str">
        <f t="shared" si="4"/>
        <v/>
      </c>
      <c r="AD103" s="77" t="str">
        <f>IF($AA103="","",VLOOKUP(AA103,受験申込書!$W$15:$X$20,2,FALSE))</f>
        <v/>
      </c>
      <c r="AE103" s="54" t="str">
        <f>IF($AA103="","",受験申込書!$F$22)</f>
        <v/>
      </c>
      <c r="AF103" s="55" t="str">
        <f>IF($AA103="","",受験申込書!$M$25)</f>
        <v/>
      </c>
      <c r="AG103" s="55" t="str">
        <f>IF(OR($AA103="",受験申込書!$F$25=""),"",受験申込書!$F$25)&amp;""</f>
        <v/>
      </c>
      <c r="AH103" s="112" t="str">
        <f>IF($AA103="","","申込責任者："&amp;受験申込書!$F$28&amp;受験申込書!$F$29)</f>
        <v/>
      </c>
      <c r="AI103" s="240" t="str">
        <f>IF($C103="","",受験申込書!$M$44)</f>
        <v/>
      </c>
      <c r="AJ103" s="240" t="str">
        <f>IF($C103="","",受験申込書!$M$46)</f>
        <v/>
      </c>
      <c r="AK103" s="25">
        <f t="shared" si="5"/>
        <v>0</v>
      </c>
      <c r="AL103" s="25">
        <v>96</v>
      </c>
    </row>
    <row r="104" spans="1:38" ht="15.95" customHeight="1" x14ac:dyDescent="0.15">
      <c r="A104" s="52">
        <v>97</v>
      </c>
      <c r="B104" s="145" t="str">
        <f>IF(G104="","",IF(受験申込書!$Q$13="",受験申込書!$L$7,$H$1&amp;"-"&amp;TEXT(A104,"000")&amp;"-"&amp;PROPER(G104)&amp;"_"&amp;PROPER(H104)&amp;".jpg"))</f>
        <v/>
      </c>
      <c r="C104" s="88"/>
      <c r="D104" s="88"/>
      <c r="E104" s="88"/>
      <c r="F104" s="88"/>
      <c r="G104" s="88"/>
      <c r="H104" s="88"/>
      <c r="I104" s="117"/>
      <c r="J104" s="119"/>
      <c r="K104" s="88"/>
      <c r="L104" s="116"/>
      <c r="M104" s="88"/>
      <c r="N104" s="88"/>
      <c r="O104" s="88"/>
      <c r="P104" s="88"/>
      <c r="Q104" s="88"/>
      <c r="R104" s="88"/>
      <c r="S104" s="88"/>
      <c r="T104" s="88"/>
      <c r="U104" s="88"/>
      <c r="V104" s="88"/>
      <c r="W104" s="89"/>
      <c r="X104" s="49"/>
      <c r="Y104" s="129">
        <v>97</v>
      </c>
      <c r="Z104" s="53" t="str">
        <f>IF($C104="","",受験申込書!$M$16)</f>
        <v/>
      </c>
      <c r="AA104" s="70" t="str">
        <f>IF(OR($C104="",K104=""),"",VLOOKUP(K104,受験申込書!$V$15:$W$20,2,FALSE))</f>
        <v/>
      </c>
      <c r="AB104" s="77" t="str">
        <f t="shared" si="3"/>
        <v/>
      </c>
      <c r="AC104" s="41" t="str">
        <f t="shared" si="4"/>
        <v/>
      </c>
      <c r="AD104" s="77" t="str">
        <f>IF($AA104="","",VLOOKUP(AA104,受験申込書!$W$15:$X$20,2,FALSE))</f>
        <v/>
      </c>
      <c r="AE104" s="54" t="str">
        <f>IF($AA104="","",受験申込書!$F$22)</f>
        <v/>
      </c>
      <c r="AF104" s="55" t="str">
        <f>IF($AA104="","",受験申込書!$M$25)</f>
        <v/>
      </c>
      <c r="AG104" s="55" t="str">
        <f>IF(OR($AA104="",受験申込書!$F$25=""),"",受験申込書!$F$25)&amp;""</f>
        <v/>
      </c>
      <c r="AH104" s="112" t="str">
        <f>IF($AA104="","","申込責任者："&amp;受験申込書!$F$28&amp;受験申込書!$F$29)</f>
        <v/>
      </c>
      <c r="AI104" s="240" t="str">
        <f>IF($C104="","",受験申込書!$M$44)</f>
        <v/>
      </c>
      <c r="AJ104" s="240" t="str">
        <f>IF($C104="","",受験申込書!$M$46)</f>
        <v/>
      </c>
      <c r="AK104" s="25">
        <f t="shared" si="5"/>
        <v>0</v>
      </c>
      <c r="AL104" s="25">
        <v>97</v>
      </c>
    </row>
    <row r="105" spans="1:38" ht="15.95" customHeight="1" x14ac:dyDescent="0.15">
      <c r="A105" s="52">
        <v>98</v>
      </c>
      <c r="B105" s="145" t="str">
        <f>IF(G105="","",IF(受験申込書!$Q$13="",受験申込書!$L$7,$H$1&amp;"-"&amp;TEXT(A105,"000")&amp;"-"&amp;PROPER(G105)&amp;"_"&amp;PROPER(H105)&amp;".jpg"))</f>
        <v/>
      </c>
      <c r="C105" s="88"/>
      <c r="D105" s="88"/>
      <c r="E105" s="88"/>
      <c r="F105" s="88"/>
      <c r="G105" s="88"/>
      <c r="H105" s="88"/>
      <c r="I105" s="117"/>
      <c r="J105" s="119"/>
      <c r="K105" s="88"/>
      <c r="L105" s="116"/>
      <c r="M105" s="88"/>
      <c r="N105" s="88"/>
      <c r="O105" s="88"/>
      <c r="P105" s="88"/>
      <c r="Q105" s="88"/>
      <c r="R105" s="88"/>
      <c r="S105" s="88"/>
      <c r="T105" s="88"/>
      <c r="U105" s="88"/>
      <c r="V105" s="88"/>
      <c r="W105" s="89"/>
      <c r="X105" s="49"/>
      <c r="Y105" s="129">
        <v>98</v>
      </c>
      <c r="Z105" s="53" t="str">
        <f>IF($C105="","",受験申込書!$M$16)</f>
        <v/>
      </c>
      <c r="AA105" s="70" t="str">
        <f>IF(OR($C105="",K105=""),"",VLOOKUP(K105,受験申込書!$V$15:$W$20,2,FALSE))</f>
        <v/>
      </c>
      <c r="AB105" s="77" t="str">
        <f t="shared" si="3"/>
        <v/>
      </c>
      <c r="AC105" s="41" t="str">
        <f t="shared" si="4"/>
        <v/>
      </c>
      <c r="AD105" s="77" t="str">
        <f>IF($AA105="","",VLOOKUP(AA105,受験申込書!$W$15:$X$20,2,FALSE))</f>
        <v/>
      </c>
      <c r="AE105" s="54" t="str">
        <f>IF($AA105="","",受験申込書!$F$22)</f>
        <v/>
      </c>
      <c r="AF105" s="55" t="str">
        <f>IF($AA105="","",受験申込書!$M$25)</f>
        <v/>
      </c>
      <c r="AG105" s="55" t="str">
        <f>IF(OR($AA105="",受験申込書!$F$25=""),"",受験申込書!$F$25)&amp;""</f>
        <v/>
      </c>
      <c r="AH105" s="112" t="str">
        <f>IF($AA105="","","申込責任者："&amp;受験申込書!$F$28&amp;受験申込書!$F$29)</f>
        <v/>
      </c>
      <c r="AI105" s="240" t="str">
        <f>IF($C105="","",受験申込書!$M$44)</f>
        <v/>
      </c>
      <c r="AJ105" s="240" t="str">
        <f>IF($C105="","",受験申込書!$M$46)</f>
        <v/>
      </c>
      <c r="AK105" s="25">
        <f t="shared" si="5"/>
        <v>0</v>
      </c>
      <c r="AL105" s="25">
        <v>98</v>
      </c>
    </row>
    <row r="106" spans="1:38" ht="15.95" customHeight="1" x14ac:dyDescent="0.15">
      <c r="A106" s="52">
        <v>99</v>
      </c>
      <c r="B106" s="145" t="str">
        <f>IF(G106="","",IF(受験申込書!$Q$13="",受験申込書!$L$7,$H$1&amp;"-"&amp;TEXT(A106,"000")&amp;"-"&amp;PROPER(G106)&amp;"_"&amp;PROPER(H106)&amp;".jpg"))</f>
        <v/>
      </c>
      <c r="C106" s="88"/>
      <c r="D106" s="88"/>
      <c r="E106" s="88"/>
      <c r="F106" s="88"/>
      <c r="G106" s="88"/>
      <c r="H106" s="88"/>
      <c r="I106" s="117"/>
      <c r="J106" s="119"/>
      <c r="K106" s="88"/>
      <c r="L106" s="116"/>
      <c r="M106" s="88"/>
      <c r="N106" s="88"/>
      <c r="O106" s="88"/>
      <c r="P106" s="88"/>
      <c r="Q106" s="88"/>
      <c r="R106" s="88"/>
      <c r="S106" s="88"/>
      <c r="T106" s="88"/>
      <c r="U106" s="88"/>
      <c r="V106" s="88"/>
      <c r="W106" s="89"/>
      <c r="X106" s="49"/>
      <c r="Y106" s="129">
        <v>99</v>
      </c>
      <c r="Z106" s="53" t="str">
        <f>IF($C106="","",受験申込書!$M$16)</f>
        <v/>
      </c>
      <c r="AA106" s="70" t="str">
        <f>IF(OR($C106="",K106=""),"",VLOOKUP(K106,受験申込書!$V$15:$W$20,2,FALSE))</f>
        <v/>
      </c>
      <c r="AB106" s="77" t="str">
        <f t="shared" si="3"/>
        <v/>
      </c>
      <c r="AC106" s="41" t="str">
        <f t="shared" si="4"/>
        <v/>
      </c>
      <c r="AD106" s="77" t="str">
        <f>IF($AA106="","",VLOOKUP(AA106,受験申込書!$W$15:$X$20,2,FALSE))</f>
        <v/>
      </c>
      <c r="AE106" s="54" t="str">
        <f>IF($AA106="","",受験申込書!$F$22)</f>
        <v/>
      </c>
      <c r="AF106" s="55" t="str">
        <f>IF($AA106="","",受験申込書!$M$25)</f>
        <v/>
      </c>
      <c r="AG106" s="55" t="str">
        <f>IF(OR($AA106="",受験申込書!$F$25=""),"",受験申込書!$F$25)&amp;""</f>
        <v/>
      </c>
      <c r="AH106" s="112" t="str">
        <f>IF($AA106="","","申込責任者："&amp;受験申込書!$F$28&amp;受験申込書!$F$29)</f>
        <v/>
      </c>
      <c r="AI106" s="240" t="str">
        <f>IF($C106="","",受験申込書!$M$44)</f>
        <v/>
      </c>
      <c r="AJ106" s="240" t="str">
        <f>IF($C106="","",受験申込書!$M$46)</f>
        <v/>
      </c>
      <c r="AK106" s="25">
        <f t="shared" si="5"/>
        <v>0</v>
      </c>
      <c r="AL106" s="25">
        <v>99</v>
      </c>
    </row>
    <row r="107" spans="1:38" ht="15.95" customHeight="1" x14ac:dyDescent="0.15">
      <c r="A107" s="52">
        <v>100</v>
      </c>
      <c r="B107" s="145" t="str">
        <f>IF(G107="","",IF(受験申込書!$Q$13="",受験申込書!$L$7,$H$1&amp;"-"&amp;TEXT(A107,"000")&amp;"-"&amp;PROPER(G107)&amp;"_"&amp;PROPER(H107)&amp;".jpg"))</f>
        <v/>
      </c>
      <c r="C107" s="88"/>
      <c r="D107" s="88"/>
      <c r="E107" s="88"/>
      <c r="F107" s="88"/>
      <c r="G107" s="88"/>
      <c r="H107" s="88"/>
      <c r="I107" s="117"/>
      <c r="J107" s="119"/>
      <c r="K107" s="88"/>
      <c r="L107" s="116"/>
      <c r="M107" s="88"/>
      <c r="N107" s="88"/>
      <c r="O107" s="88"/>
      <c r="P107" s="88"/>
      <c r="Q107" s="88"/>
      <c r="R107" s="88"/>
      <c r="S107" s="88"/>
      <c r="T107" s="88"/>
      <c r="U107" s="88"/>
      <c r="V107" s="88"/>
      <c r="W107" s="89"/>
      <c r="X107" s="49"/>
      <c r="Y107" s="129">
        <v>100</v>
      </c>
      <c r="Z107" s="53" t="str">
        <f>IF($C107="","",受験申込書!$M$16)</f>
        <v/>
      </c>
      <c r="AA107" s="70" t="str">
        <f>IF(OR($C107="",K107=""),"",VLOOKUP(K107,受験申込書!$V$15:$W$20,2,FALSE))</f>
        <v/>
      </c>
      <c r="AB107" s="77" t="str">
        <f t="shared" si="3"/>
        <v/>
      </c>
      <c r="AC107" s="41" t="str">
        <f t="shared" si="4"/>
        <v/>
      </c>
      <c r="AD107" s="77" t="str">
        <f>IF($AA107="","",VLOOKUP(AA107,受験申込書!$W$15:$X$20,2,FALSE))</f>
        <v/>
      </c>
      <c r="AE107" s="54" t="str">
        <f>IF($AA107="","",受験申込書!$F$22)</f>
        <v/>
      </c>
      <c r="AF107" s="55" t="str">
        <f>IF($AA107="","",受験申込書!$M$25)</f>
        <v/>
      </c>
      <c r="AG107" s="55" t="str">
        <f>IF(OR($AA107="",受験申込書!$F$25=""),"",受験申込書!$F$25)&amp;""</f>
        <v/>
      </c>
      <c r="AH107" s="112" t="str">
        <f>IF($AA107="","","申込責任者："&amp;受験申込書!$F$28&amp;受験申込書!$F$29)</f>
        <v/>
      </c>
      <c r="AI107" s="240" t="str">
        <f>IF($C107="","",受験申込書!$M$44)</f>
        <v/>
      </c>
      <c r="AJ107" s="240" t="str">
        <f>IF($C107="","",受験申込書!$M$46)</f>
        <v/>
      </c>
      <c r="AK107" s="25">
        <f t="shared" si="5"/>
        <v>0</v>
      </c>
      <c r="AL107" s="25">
        <v>100</v>
      </c>
    </row>
    <row r="108" spans="1:38" x14ac:dyDescent="0.15">
      <c r="A108" s="52">
        <v>101</v>
      </c>
      <c r="B108" s="145" t="str">
        <f>IF(G108="","",IF(受験申込書!$Q$13="",受験申込書!$L$7,$H$1&amp;"-"&amp;TEXT(A108,"000")&amp;"-"&amp;PROPER(G108)&amp;"_"&amp;PROPER(H108)&amp;".jpg"))</f>
        <v/>
      </c>
      <c r="C108" s="88"/>
      <c r="D108" s="88"/>
      <c r="E108" s="88"/>
      <c r="F108" s="88"/>
      <c r="G108" s="88"/>
      <c r="H108" s="88"/>
      <c r="I108" s="117"/>
      <c r="J108" s="119"/>
      <c r="K108" s="88"/>
      <c r="L108" s="116"/>
      <c r="M108" s="88"/>
      <c r="N108" s="88"/>
      <c r="O108" s="88"/>
      <c r="P108" s="88"/>
      <c r="Q108" s="88"/>
      <c r="R108" s="88"/>
      <c r="S108" s="88"/>
      <c r="T108" s="88"/>
      <c r="U108" s="88"/>
      <c r="V108" s="88"/>
      <c r="W108" s="89"/>
      <c r="Y108" s="129">
        <v>101</v>
      </c>
      <c r="Z108" s="53" t="str">
        <f>IF($C108="","",受験申込書!$M$16)</f>
        <v/>
      </c>
      <c r="AA108" s="70" t="str">
        <f>IF(OR($C108="",K108=""),"",VLOOKUP(K108,受験申込書!$V$15:$W$20,2,FALSE))</f>
        <v/>
      </c>
      <c r="AB108" s="77" t="str">
        <f t="shared" si="3"/>
        <v/>
      </c>
      <c r="AC108" s="41" t="str">
        <f t="shared" si="4"/>
        <v/>
      </c>
      <c r="AD108" s="77" t="str">
        <f>IF($AA108="","",VLOOKUP(AA108,受験申込書!$W$15:$X$20,2,FALSE))</f>
        <v/>
      </c>
      <c r="AE108" s="54" t="str">
        <f>IF($AA108="","",受験申込書!$F$22)</f>
        <v/>
      </c>
      <c r="AF108" s="55" t="str">
        <f>IF($AA108="","",受験申込書!$M$25)</f>
        <v/>
      </c>
      <c r="AG108" s="55" t="str">
        <f>IF(OR($AA108="",受験申込書!$F$25=""),"",受験申込書!$F$25)&amp;""</f>
        <v/>
      </c>
      <c r="AH108" s="112" t="str">
        <f>IF($AA108="","","申込責任者："&amp;受験申込書!$F$28&amp;受験申込書!$F$29)</f>
        <v/>
      </c>
      <c r="AI108" s="240" t="str">
        <f>IF($C108="","",受験申込書!$M$44)</f>
        <v/>
      </c>
      <c r="AJ108" s="240" t="str">
        <f>IF($C108="","",受験申込書!$M$46)</f>
        <v/>
      </c>
      <c r="AK108" s="25">
        <f t="shared" si="5"/>
        <v>0</v>
      </c>
      <c r="AL108" s="25">
        <v>101</v>
      </c>
    </row>
    <row r="109" spans="1:38" x14ac:dyDescent="0.15">
      <c r="A109" s="52">
        <v>102</v>
      </c>
      <c r="B109" s="145" t="str">
        <f>IF(G109="","",IF(受験申込書!$Q$13="",受験申込書!$L$7,$H$1&amp;"-"&amp;TEXT(A109,"000")&amp;"-"&amp;PROPER(G109)&amp;"_"&amp;PROPER(H109)&amp;".jpg"))</f>
        <v/>
      </c>
      <c r="C109" s="88"/>
      <c r="D109" s="88"/>
      <c r="E109" s="88"/>
      <c r="F109" s="88"/>
      <c r="G109" s="88"/>
      <c r="H109" s="88"/>
      <c r="I109" s="117"/>
      <c r="J109" s="119"/>
      <c r="K109" s="88"/>
      <c r="L109" s="116"/>
      <c r="M109" s="88"/>
      <c r="N109" s="88"/>
      <c r="O109" s="88"/>
      <c r="P109" s="88"/>
      <c r="Q109" s="88"/>
      <c r="R109" s="88"/>
      <c r="S109" s="88"/>
      <c r="T109" s="88"/>
      <c r="U109" s="88"/>
      <c r="V109" s="88"/>
      <c r="W109" s="89"/>
      <c r="Y109" s="129">
        <v>102</v>
      </c>
      <c r="Z109" s="53" t="str">
        <f>IF($C109="","",受験申込書!$M$16)</f>
        <v/>
      </c>
      <c r="AA109" s="70" t="str">
        <f>IF(OR($C109="",K109=""),"",VLOOKUP(K109,受験申込書!$V$15:$W$20,2,FALSE))</f>
        <v/>
      </c>
      <c r="AB109" s="77" t="str">
        <f t="shared" si="3"/>
        <v/>
      </c>
      <c r="AC109" s="41" t="str">
        <f t="shared" si="4"/>
        <v/>
      </c>
      <c r="AD109" s="77" t="str">
        <f>IF($AA109="","",VLOOKUP(AA109,受験申込書!$W$15:$X$20,2,FALSE))</f>
        <v/>
      </c>
      <c r="AE109" s="54" t="str">
        <f>IF($AA109="","",受験申込書!$F$22)</f>
        <v/>
      </c>
      <c r="AF109" s="55" t="str">
        <f>IF($AA109="","",受験申込書!$M$25)</f>
        <v/>
      </c>
      <c r="AG109" s="55" t="str">
        <f>IF(OR($AA109="",受験申込書!$F$25=""),"",受験申込書!$F$25)&amp;""</f>
        <v/>
      </c>
      <c r="AH109" s="112" t="str">
        <f>IF($AA109="","","申込責任者："&amp;受験申込書!$F$28&amp;受験申込書!$F$29)</f>
        <v/>
      </c>
      <c r="AI109" s="240" t="str">
        <f>IF($C109="","",受験申込書!$M$44)</f>
        <v/>
      </c>
      <c r="AJ109" s="240" t="str">
        <f>IF($C109="","",受験申込書!$M$46)</f>
        <v/>
      </c>
      <c r="AK109" s="25">
        <f t="shared" si="5"/>
        <v>0</v>
      </c>
      <c r="AL109" s="25">
        <v>102</v>
      </c>
    </row>
    <row r="110" spans="1:38" x14ac:dyDescent="0.15">
      <c r="A110" s="52">
        <v>103</v>
      </c>
      <c r="B110" s="145" t="str">
        <f>IF(G110="","",IF(受験申込書!$Q$13="",受験申込書!$L$7,$H$1&amp;"-"&amp;TEXT(A110,"000")&amp;"-"&amp;PROPER(G110)&amp;"_"&amp;PROPER(H110)&amp;".jpg"))</f>
        <v/>
      </c>
      <c r="C110" s="88"/>
      <c r="D110" s="88"/>
      <c r="E110" s="88"/>
      <c r="F110" s="88"/>
      <c r="G110" s="88"/>
      <c r="H110" s="88"/>
      <c r="I110" s="117"/>
      <c r="J110" s="119"/>
      <c r="K110" s="88"/>
      <c r="L110" s="116"/>
      <c r="M110" s="88"/>
      <c r="N110" s="88"/>
      <c r="O110" s="88"/>
      <c r="P110" s="88"/>
      <c r="Q110" s="88"/>
      <c r="R110" s="88"/>
      <c r="S110" s="88"/>
      <c r="T110" s="88"/>
      <c r="U110" s="88"/>
      <c r="V110" s="88"/>
      <c r="W110" s="89"/>
      <c r="Y110" s="129">
        <v>103</v>
      </c>
      <c r="Z110" s="53" t="str">
        <f>IF($C110="","",受験申込書!$M$16)</f>
        <v/>
      </c>
      <c r="AA110" s="70" t="str">
        <f>IF(OR($C110="",K110=""),"",VLOOKUP(K110,受験申込書!$V$15:$W$20,2,FALSE))</f>
        <v/>
      </c>
      <c r="AB110" s="77" t="str">
        <f t="shared" si="3"/>
        <v/>
      </c>
      <c r="AC110" s="41" t="str">
        <f t="shared" si="4"/>
        <v/>
      </c>
      <c r="AD110" s="77" t="str">
        <f>IF($AA110="","",VLOOKUP(AA110,受験申込書!$W$15:$X$20,2,FALSE))</f>
        <v/>
      </c>
      <c r="AE110" s="54" t="str">
        <f>IF($AA110="","",受験申込書!$F$22)</f>
        <v/>
      </c>
      <c r="AF110" s="55" t="str">
        <f>IF($AA110="","",受験申込書!$M$25)</f>
        <v/>
      </c>
      <c r="AG110" s="55" t="str">
        <f>IF(OR($AA110="",受験申込書!$F$25=""),"",受験申込書!$F$25)&amp;""</f>
        <v/>
      </c>
      <c r="AH110" s="112" t="str">
        <f>IF($AA110="","","申込責任者："&amp;受験申込書!$F$28&amp;受験申込書!$F$29)</f>
        <v/>
      </c>
      <c r="AI110" s="240" t="str">
        <f>IF($C110="","",受験申込書!$M$44)</f>
        <v/>
      </c>
      <c r="AJ110" s="240" t="str">
        <f>IF($C110="","",受験申込書!$M$46)</f>
        <v/>
      </c>
      <c r="AK110" s="25">
        <f t="shared" si="5"/>
        <v>0</v>
      </c>
      <c r="AL110" s="25">
        <v>103</v>
      </c>
    </row>
    <row r="111" spans="1:38" x14ac:dyDescent="0.15">
      <c r="A111" s="52">
        <v>104</v>
      </c>
      <c r="B111" s="145" t="str">
        <f>IF(G111="","",IF(受験申込書!$Q$13="",受験申込書!$L$7,$H$1&amp;"-"&amp;TEXT(A111,"000")&amp;"-"&amp;PROPER(G111)&amp;"_"&amp;PROPER(H111)&amp;".jpg"))</f>
        <v/>
      </c>
      <c r="C111" s="88"/>
      <c r="D111" s="88"/>
      <c r="E111" s="88"/>
      <c r="F111" s="88"/>
      <c r="G111" s="88"/>
      <c r="H111" s="88"/>
      <c r="I111" s="117"/>
      <c r="J111" s="119"/>
      <c r="K111" s="88"/>
      <c r="L111" s="116"/>
      <c r="M111" s="88"/>
      <c r="N111" s="88"/>
      <c r="O111" s="88"/>
      <c r="P111" s="88"/>
      <c r="Q111" s="88"/>
      <c r="R111" s="88"/>
      <c r="S111" s="88"/>
      <c r="T111" s="88"/>
      <c r="U111" s="88"/>
      <c r="V111" s="88"/>
      <c r="W111" s="89"/>
      <c r="Y111" s="129">
        <v>104</v>
      </c>
      <c r="Z111" s="53" t="str">
        <f>IF($C111="","",受験申込書!$M$16)</f>
        <v/>
      </c>
      <c r="AA111" s="70" t="str">
        <f>IF(OR($C111="",K111=""),"",VLOOKUP(K111,受験申込書!$V$15:$W$20,2,FALSE))</f>
        <v/>
      </c>
      <c r="AB111" s="77" t="str">
        <f t="shared" si="3"/>
        <v/>
      </c>
      <c r="AC111" s="41" t="str">
        <f t="shared" si="4"/>
        <v/>
      </c>
      <c r="AD111" s="77" t="str">
        <f>IF($AA111="","",VLOOKUP(AA111,受験申込書!$W$15:$X$20,2,FALSE))</f>
        <v/>
      </c>
      <c r="AE111" s="54" t="str">
        <f>IF($AA111="","",受験申込書!$F$22)</f>
        <v/>
      </c>
      <c r="AF111" s="55" t="str">
        <f>IF($AA111="","",受験申込書!$M$25)</f>
        <v/>
      </c>
      <c r="AG111" s="55" t="str">
        <f>IF(OR($AA111="",受験申込書!$F$25=""),"",受験申込書!$F$25)&amp;""</f>
        <v/>
      </c>
      <c r="AH111" s="112" t="str">
        <f>IF($AA111="","","申込責任者："&amp;受験申込書!$F$28&amp;受験申込書!$F$29)</f>
        <v/>
      </c>
      <c r="AI111" s="240" t="str">
        <f>IF($C111="","",受験申込書!$M$44)</f>
        <v/>
      </c>
      <c r="AJ111" s="240" t="str">
        <f>IF($C111="","",受験申込書!$M$46)</f>
        <v/>
      </c>
      <c r="AK111" s="25">
        <f t="shared" si="5"/>
        <v>0</v>
      </c>
      <c r="AL111" s="25">
        <v>104</v>
      </c>
    </row>
    <row r="112" spans="1:38" x14ac:dyDescent="0.15">
      <c r="A112" s="52">
        <v>105</v>
      </c>
      <c r="B112" s="145" t="str">
        <f>IF(G112="","",IF(受験申込書!$Q$13="",受験申込書!$L$7,$H$1&amp;"-"&amp;TEXT(A112,"000")&amp;"-"&amp;PROPER(G112)&amp;"_"&amp;PROPER(H112)&amp;".jpg"))</f>
        <v/>
      </c>
      <c r="C112" s="88"/>
      <c r="D112" s="88"/>
      <c r="E112" s="88"/>
      <c r="F112" s="88"/>
      <c r="G112" s="88"/>
      <c r="H112" s="88"/>
      <c r="I112" s="117"/>
      <c r="J112" s="119"/>
      <c r="K112" s="88"/>
      <c r="L112" s="116"/>
      <c r="M112" s="88"/>
      <c r="N112" s="88"/>
      <c r="O112" s="88"/>
      <c r="P112" s="88"/>
      <c r="Q112" s="88"/>
      <c r="R112" s="88"/>
      <c r="S112" s="88"/>
      <c r="T112" s="88"/>
      <c r="U112" s="88"/>
      <c r="V112" s="88"/>
      <c r="W112" s="89"/>
      <c r="Y112" s="129">
        <v>105</v>
      </c>
      <c r="Z112" s="53" t="str">
        <f>IF($C112="","",受験申込書!$M$16)</f>
        <v/>
      </c>
      <c r="AA112" s="70" t="str">
        <f>IF(OR($C112="",K112=""),"",VLOOKUP(K112,受験申込書!$V$15:$W$20,2,FALSE))</f>
        <v/>
      </c>
      <c r="AB112" s="77" t="str">
        <f t="shared" si="3"/>
        <v/>
      </c>
      <c r="AC112" s="41" t="str">
        <f t="shared" si="4"/>
        <v/>
      </c>
      <c r="AD112" s="77" t="str">
        <f>IF($AA112="","",VLOOKUP(AA112,受験申込書!$W$15:$X$20,2,FALSE))</f>
        <v/>
      </c>
      <c r="AE112" s="54" t="str">
        <f>IF($AA112="","",受験申込書!$F$22)</f>
        <v/>
      </c>
      <c r="AF112" s="55" t="str">
        <f>IF($AA112="","",受験申込書!$M$25)</f>
        <v/>
      </c>
      <c r="AG112" s="55" t="str">
        <f>IF(OR($AA112="",受験申込書!$F$25=""),"",受験申込書!$F$25)&amp;""</f>
        <v/>
      </c>
      <c r="AH112" s="112" t="str">
        <f>IF($AA112="","","申込責任者："&amp;受験申込書!$F$28&amp;受験申込書!$F$29)</f>
        <v/>
      </c>
      <c r="AI112" s="240" t="str">
        <f>IF($C112="","",受験申込書!$M$44)</f>
        <v/>
      </c>
      <c r="AJ112" s="240" t="str">
        <f>IF($C112="","",受験申込書!$M$46)</f>
        <v/>
      </c>
      <c r="AK112" s="25">
        <f t="shared" si="5"/>
        <v>0</v>
      </c>
      <c r="AL112" s="25">
        <v>105</v>
      </c>
    </row>
    <row r="113" spans="1:38" x14ac:dyDescent="0.15">
      <c r="A113" s="52">
        <v>106</v>
      </c>
      <c r="B113" s="145" t="str">
        <f>IF(G113="","",IF(受験申込書!$Q$13="",受験申込書!$L$7,$H$1&amp;"-"&amp;TEXT(A113,"000")&amp;"-"&amp;PROPER(G113)&amp;"_"&amp;PROPER(H113)&amp;".jpg"))</f>
        <v/>
      </c>
      <c r="C113" s="88"/>
      <c r="D113" s="88"/>
      <c r="E113" s="88"/>
      <c r="F113" s="88"/>
      <c r="G113" s="88"/>
      <c r="H113" s="88"/>
      <c r="I113" s="117"/>
      <c r="J113" s="119"/>
      <c r="K113" s="88"/>
      <c r="L113" s="116"/>
      <c r="M113" s="88"/>
      <c r="N113" s="88"/>
      <c r="O113" s="88"/>
      <c r="P113" s="88"/>
      <c r="Q113" s="88"/>
      <c r="R113" s="88"/>
      <c r="S113" s="88"/>
      <c r="T113" s="88"/>
      <c r="U113" s="88"/>
      <c r="V113" s="88"/>
      <c r="W113" s="89"/>
      <c r="Y113" s="129">
        <v>106</v>
      </c>
      <c r="Z113" s="53" t="str">
        <f>IF($C113="","",受験申込書!$M$16)</f>
        <v/>
      </c>
      <c r="AA113" s="70" t="str">
        <f>IF(OR($C113="",K113=""),"",VLOOKUP(K113,受験申込書!$V$15:$W$20,2,FALSE))</f>
        <v/>
      </c>
      <c r="AB113" s="77" t="str">
        <f t="shared" si="3"/>
        <v/>
      </c>
      <c r="AC113" s="41" t="str">
        <f t="shared" si="4"/>
        <v/>
      </c>
      <c r="AD113" s="77" t="str">
        <f>IF($AA113="","",VLOOKUP(AA113,受験申込書!$W$15:$X$20,2,FALSE))</f>
        <v/>
      </c>
      <c r="AE113" s="54" t="str">
        <f>IF($AA113="","",受験申込書!$F$22)</f>
        <v/>
      </c>
      <c r="AF113" s="55" t="str">
        <f>IF($AA113="","",受験申込書!$M$25)</f>
        <v/>
      </c>
      <c r="AG113" s="55" t="str">
        <f>IF(OR($AA113="",受験申込書!$F$25=""),"",受験申込書!$F$25)&amp;""</f>
        <v/>
      </c>
      <c r="AH113" s="112" t="str">
        <f>IF($AA113="","","申込責任者："&amp;受験申込書!$F$28&amp;受験申込書!$F$29)</f>
        <v/>
      </c>
      <c r="AI113" s="240" t="str">
        <f>IF($C113="","",受験申込書!$M$44)</f>
        <v/>
      </c>
      <c r="AJ113" s="240" t="str">
        <f>IF($C113="","",受験申込書!$M$46)</f>
        <v/>
      </c>
      <c r="AK113" s="25">
        <f t="shared" si="5"/>
        <v>0</v>
      </c>
      <c r="AL113" s="25">
        <v>106</v>
      </c>
    </row>
    <row r="114" spans="1:38" x14ac:dyDescent="0.15">
      <c r="A114" s="52">
        <v>107</v>
      </c>
      <c r="B114" s="145" t="str">
        <f>IF(G114="","",IF(受験申込書!$Q$13="",受験申込書!$L$7,$H$1&amp;"-"&amp;TEXT(A114,"000")&amp;"-"&amp;PROPER(G114)&amp;"_"&amp;PROPER(H114)&amp;".jpg"))</f>
        <v/>
      </c>
      <c r="C114" s="88"/>
      <c r="D114" s="88"/>
      <c r="E114" s="88"/>
      <c r="F114" s="88"/>
      <c r="G114" s="88"/>
      <c r="H114" s="88"/>
      <c r="I114" s="117"/>
      <c r="J114" s="119"/>
      <c r="K114" s="88"/>
      <c r="L114" s="116"/>
      <c r="M114" s="88"/>
      <c r="N114" s="88"/>
      <c r="O114" s="88"/>
      <c r="P114" s="88"/>
      <c r="Q114" s="88"/>
      <c r="R114" s="88"/>
      <c r="S114" s="88"/>
      <c r="T114" s="88"/>
      <c r="U114" s="88"/>
      <c r="V114" s="88"/>
      <c r="W114" s="89"/>
      <c r="Y114" s="129">
        <v>107</v>
      </c>
      <c r="Z114" s="53" t="str">
        <f>IF($C114="","",受験申込書!$M$16)</f>
        <v/>
      </c>
      <c r="AA114" s="70" t="str">
        <f>IF(OR($C114="",K114=""),"",VLOOKUP(K114,受験申込書!$V$15:$W$20,2,FALSE))</f>
        <v/>
      </c>
      <c r="AB114" s="77" t="str">
        <f t="shared" si="3"/>
        <v/>
      </c>
      <c r="AC114" s="41" t="str">
        <f t="shared" si="4"/>
        <v/>
      </c>
      <c r="AD114" s="77" t="str">
        <f>IF($AA114="","",VLOOKUP(AA114,受験申込書!$W$15:$X$20,2,FALSE))</f>
        <v/>
      </c>
      <c r="AE114" s="54" t="str">
        <f>IF($AA114="","",受験申込書!$F$22)</f>
        <v/>
      </c>
      <c r="AF114" s="55" t="str">
        <f>IF($AA114="","",受験申込書!$M$25)</f>
        <v/>
      </c>
      <c r="AG114" s="55" t="str">
        <f>IF(OR($AA114="",受験申込書!$F$25=""),"",受験申込書!$F$25)&amp;""</f>
        <v/>
      </c>
      <c r="AH114" s="112" t="str">
        <f>IF($AA114="","","申込責任者："&amp;受験申込書!$F$28&amp;受験申込書!$F$29)</f>
        <v/>
      </c>
      <c r="AI114" s="240" t="str">
        <f>IF($C114="","",受験申込書!$M$44)</f>
        <v/>
      </c>
      <c r="AJ114" s="240" t="str">
        <f>IF($C114="","",受験申込書!$M$46)</f>
        <v/>
      </c>
      <c r="AK114" s="25">
        <f t="shared" si="5"/>
        <v>0</v>
      </c>
      <c r="AL114" s="25">
        <v>107</v>
      </c>
    </row>
    <row r="115" spans="1:38" x14ac:dyDescent="0.15">
      <c r="A115" s="52">
        <v>108</v>
      </c>
      <c r="B115" s="145" t="str">
        <f>IF(G115="","",IF(受験申込書!$Q$13="",受験申込書!$L$7,$H$1&amp;"-"&amp;TEXT(A115,"000")&amp;"-"&amp;PROPER(G115)&amp;"_"&amp;PROPER(H115)&amp;".jpg"))</f>
        <v/>
      </c>
      <c r="C115" s="88"/>
      <c r="D115" s="88"/>
      <c r="E115" s="88"/>
      <c r="F115" s="88"/>
      <c r="G115" s="88"/>
      <c r="H115" s="88"/>
      <c r="I115" s="117"/>
      <c r="J115" s="119"/>
      <c r="K115" s="88"/>
      <c r="L115" s="116"/>
      <c r="M115" s="88"/>
      <c r="N115" s="88"/>
      <c r="O115" s="88"/>
      <c r="P115" s="88"/>
      <c r="Q115" s="88"/>
      <c r="R115" s="88"/>
      <c r="S115" s="88"/>
      <c r="T115" s="88"/>
      <c r="U115" s="88"/>
      <c r="V115" s="88"/>
      <c r="W115" s="89"/>
      <c r="Y115" s="129">
        <v>108</v>
      </c>
      <c r="Z115" s="53" t="str">
        <f>IF($C115="","",受験申込書!$M$16)</f>
        <v/>
      </c>
      <c r="AA115" s="70" t="str">
        <f>IF(OR($C115="",K115=""),"",VLOOKUP(K115,受験申込書!$V$15:$W$20,2,FALSE))</f>
        <v/>
      </c>
      <c r="AB115" s="77" t="str">
        <f t="shared" si="3"/>
        <v/>
      </c>
      <c r="AC115" s="41" t="str">
        <f t="shared" si="4"/>
        <v/>
      </c>
      <c r="AD115" s="77" t="str">
        <f>IF($AA115="","",VLOOKUP(AA115,受験申込書!$W$15:$X$20,2,FALSE))</f>
        <v/>
      </c>
      <c r="AE115" s="54" t="str">
        <f>IF($AA115="","",受験申込書!$F$22)</f>
        <v/>
      </c>
      <c r="AF115" s="55" t="str">
        <f>IF($AA115="","",受験申込書!$M$25)</f>
        <v/>
      </c>
      <c r="AG115" s="55" t="str">
        <f>IF(OR($AA115="",受験申込書!$F$25=""),"",受験申込書!$F$25)&amp;""</f>
        <v/>
      </c>
      <c r="AH115" s="112" t="str">
        <f>IF($AA115="","","申込責任者："&amp;受験申込書!$F$28&amp;受験申込書!$F$29)</f>
        <v/>
      </c>
      <c r="AI115" s="240" t="str">
        <f>IF($C115="","",受験申込書!$M$44)</f>
        <v/>
      </c>
      <c r="AJ115" s="240" t="str">
        <f>IF($C115="","",受験申込書!$M$46)</f>
        <v/>
      </c>
      <c r="AK115" s="25">
        <f t="shared" si="5"/>
        <v>0</v>
      </c>
      <c r="AL115" s="25">
        <v>108</v>
      </c>
    </row>
    <row r="116" spans="1:38" x14ac:dyDescent="0.15">
      <c r="A116" s="52">
        <v>109</v>
      </c>
      <c r="B116" s="145" t="str">
        <f>IF(G116="","",IF(受験申込書!$Q$13="",受験申込書!$L$7,$H$1&amp;"-"&amp;TEXT(A116,"000")&amp;"-"&amp;PROPER(G116)&amp;"_"&amp;PROPER(H116)&amp;".jpg"))</f>
        <v/>
      </c>
      <c r="C116" s="88"/>
      <c r="D116" s="88"/>
      <c r="E116" s="88"/>
      <c r="F116" s="88"/>
      <c r="G116" s="88"/>
      <c r="H116" s="88"/>
      <c r="I116" s="117"/>
      <c r="J116" s="119"/>
      <c r="K116" s="88"/>
      <c r="L116" s="116"/>
      <c r="M116" s="88"/>
      <c r="N116" s="88"/>
      <c r="O116" s="88"/>
      <c r="P116" s="88"/>
      <c r="Q116" s="88"/>
      <c r="R116" s="88"/>
      <c r="S116" s="88"/>
      <c r="T116" s="88"/>
      <c r="U116" s="88"/>
      <c r="V116" s="88"/>
      <c r="W116" s="89"/>
      <c r="Y116" s="129">
        <v>109</v>
      </c>
      <c r="Z116" s="53" t="str">
        <f>IF($C116="","",受験申込書!$M$16)</f>
        <v/>
      </c>
      <c r="AA116" s="70" t="str">
        <f>IF(OR($C116="",K116=""),"",VLOOKUP(K116,受験申込書!$V$15:$W$20,2,FALSE))</f>
        <v/>
      </c>
      <c r="AB116" s="77" t="str">
        <f t="shared" si="3"/>
        <v/>
      </c>
      <c r="AC116" s="41" t="str">
        <f t="shared" si="4"/>
        <v/>
      </c>
      <c r="AD116" s="77" t="str">
        <f>IF($AA116="","",VLOOKUP(AA116,受験申込書!$W$15:$X$20,2,FALSE))</f>
        <v/>
      </c>
      <c r="AE116" s="54" t="str">
        <f>IF($AA116="","",受験申込書!$F$22)</f>
        <v/>
      </c>
      <c r="AF116" s="55" t="str">
        <f>IF($AA116="","",受験申込書!$M$25)</f>
        <v/>
      </c>
      <c r="AG116" s="55" t="str">
        <f>IF(OR($AA116="",受験申込書!$F$25=""),"",受験申込書!$F$25)&amp;""</f>
        <v/>
      </c>
      <c r="AH116" s="112" t="str">
        <f>IF($AA116="","","申込責任者："&amp;受験申込書!$F$28&amp;受験申込書!$F$29)</f>
        <v/>
      </c>
      <c r="AI116" s="240" t="str">
        <f>IF($C116="","",受験申込書!$M$44)</f>
        <v/>
      </c>
      <c r="AJ116" s="240" t="str">
        <f>IF($C116="","",受験申込書!$M$46)</f>
        <v/>
      </c>
      <c r="AK116" s="25">
        <f t="shared" si="5"/>
        <v>0</v>
      </c>
      <c r="AL116" s="25">
        <v>109</v>
      </c>
    </row>
    <row r="117" spans="1:38" x14ac:dyDescent="0.15">
      <c r="A117" s="52">
        <v>110</v>
      </c>
      <c r="B117" s="145" t="str">
        <f>IF(G117="","",IF(受験申込書!$Q$13="",受験申込書!$L$7,$H$1&amp;"-"&amp;TEXT(A117,"000")&amp;"-"&amp;PROPER(G117)&amp;"_"&amp;PROPER(H117)&amp;".jpg"))</f>
        <v/>
      </c>
      <c r="C117" s="88"/>
      <c r="D117" s="88"/>
      <c r="E117" s="88"/>
      <c r="F117" s="88"/>
      <c r="G117" s="88"/>
      <c r="H117" s="88"/>
      <c r="I117" s="117"/>
      <c r="J117" s="119"/>
      <c r="K117" s="88"/>
      <c r="L117" s="116"/>
      <c r="M117" s="88"/>
      <c r="N117" s="88"/>
      <c r="O117" s="88"/>
      <c r="P117" s="88"/>
      <c r="Q117" s="88"/>
      <c r="R117" s="88"/>
      <c r="S117" s="88"/>
      <c r="T117" s="88"/>
      <c r="U117" s="88"/>
      <c r="V117" s="88"/>
      <c r="W117" s="89"/>
      <c r="Y117" s="129">
        <v>110</v>
      </c>
      <c r="Z117" s="53" t="str">
        <f>IF($C117="","",受験申込書!$M$16)</f>
        <v/>
      </c>
      <c r="AA117" s="70" t="str">
        <f>IF(OR($C117="",K117=""),"",VLOOKUP(K117,受験申込書!$V$15:$W$20,2,FALSE))</f>
        <v/>
      </c>
      <c r="AB117" s="77" t="str">
        <f t="shared" si="3"/>
        <v/>
      </c>
      <c r="AC117" s="41" t="str">
        <f t="shared" si="4"/>
        <v/>
      </c>
      <c r="AD117" s="77" t="str">
        <f>IF($AA117="","",VLOOKUP(AA117,受験申込書!$W$15:$X$20,2,FALSE))</f>
        <v/>
      </c>
      <c r="AE117" s="54" t="str">
        <f>IF($AA117="","",受験申込書!$F$22)</f>
        <v/>
      </c>
      <c r="AF117" s="55" t="str">
        <f>IF($AA117="","",受験申込書!$M$25)</f>
        <v/>
      </c>
      <c r="AG117" s="55" t="str">
        <f>IF(OR($AA117="",受験申込書!$F$25=""),"",受験申込書!$F$25)&amp;""</f>
        <v/>
      </c>
      <c r="AH117" s="112" t="str">
        <f>IF($AA117="","","申込責任者："&amp;受験申込書!$F$28&amp;受験申込書!$F$29)</f>
        <v/>
      </c>
      <c r="AI117" s="240" t="str">
        <f>IF($C117="","",受験申込書!$M$44)</f>
        <v/>
      </c>
      <c r="AJ117" s="240" t="str">
        <f>IF($C117="","",受験申込書!$M$46)</f>
        <v/>
      </c>
      <c r="AK117" s="25">
        <f t="shared" si="5"/>
        <v>0</v>
      </c>
      <c r="AL117" s="25">
        <v>110</v>
      </c>
    </row>
    <row r="118" spans="1:38" x14ac:dyDescent="0.15">
      <c r="A118" s="52">
        <v>111</v>
      </c>
      <c r="B118" s="145" t="str">
        <f>IF(G118="","",IF(受験申込書!$Q$13="",受験申込書!$L$7,$H$1&amp;"-"&amp;TEXT(A118,"000")&amp;"-"&amp;PROPER(G118)&amp;"_"&amp;PROPER(H118)&amp;".jpg"))</f>
        <v/>
      </c>
      <c r="C118" s="88"/>
      <c r="D118" s="88"/>
      <c r="E118" s="88"/>
      <c r="F118" s="88"/>
      <c r="G118" s="88"/>
      <c r="H118" s="88"/>
      <c r="I118" s="117"/>
      <c r="J118" s="119"/>
      <c r="K118" s="88"/>
      <c r="L118" s="116"/>
      <c r="M118" s="88"/>
      <c r="N118" s="88"/>
      <c r="O118" s="88"/>
      <c r="P118" s="88"/>
      <c r="Q118" s="88"/>
      <c r="R118" s="88"/>
      <c r="S118" s="88"/>
      <c r="T118" s="88"/>
      <c r="U118" s="88"/>
      <c r="V118" s="88"/>
      <c r="W118" s="89"/>
      <c r="Y118" s="129">
        <v>111</v>
      </c>
      <c r="Z118" s="53" t="str">
        <f>IF($C118="","",受験申込書!$M$16)</f>
        <v/>
      </c>
      <c r="AA118" s="70" t="str">
        <f>IF(OR($C118="",K118=""),"",VLOOKUP(K118,受験申込書!$V$15:$W$20,2,FALSE))</f>
        <v/>
      </c>
      <c r="AB118" s="77" t="str">
        <f t="shared" si="3"/>
        <v/>
      </c>
      <c r="AC118" s="41" t="str">
        <f t="shared" si="4"/>
        <v/>
      </c>
      <c r="AD118" s="77" t="str">
        <f>IF($AA118="","",VLOOKUP(AA118,受験申込書!$W$15:$X$20,2,FALSE))</f>
        <v/>
      </c>
      <c r="AE118" s="54" t="str">
        <f>IF($AA118="","",受験申込書!$F$22)</f>
        <v/>
      </c>
      <c r="AF118" s="55" t="str">
        <f>IF($AA118="","",受験申込書!$M$25)</f>
        <v/>
      </c>
      <c r="AG118" s="55" t="str">
        <f>IF(OR($AA118="",受験申込書!$F$25=""),"",受験申込書!$F$25)&amp;""</f>
        <v/>
      </c>
      <c r="AH118" s="112" t="str">
        <f>IF($AA118="","","申込責任者："&amp;受験申込書!$F$28&amp;受験申込書!$F$29)</f>
        <v/>
      </c>
      <c r="AI118" s="240" t="str">
        <f>IF($C118="","",受験申込書!$M$44)</f>
        <v/>
      </c>
      <c r="AJ118" s="240" t="str">
        <f>IF($C118="","",受験申込書!$M$46)</f>
        <v/>
      </c>
      <c r="AK118" s="25">
        <f t="shared" si="5"/>
        <v>0</v>
      </c>
      <c r="AL118" s="25">
        <v>111</v>
      </c>
    </row>
    <row r="119" spans="1:38" x14ac:dyDescent="0.15">
      <c r="A119" s="52">
        <v>112</v>
      </c>
      <c r="B119" s="145" t="str">
        <f>IF(G119="","",IF(受験申込書!$Q$13="",受験申込書!$L$7,$H$1&amp;"-"&amp;TEXT(A119,"000")&amp;"-"&amp;PROPER(G119)&amp;"_"&amp;PROPER(H119)&amp;".jpg"))</f>
        <v/>
      </c>
      <c r="C119" s="88"/>
      <c r="D119" s="88"/>
      <c r="E119" s="88"/>
      <c r="F119" s="88"/>
      <c r="G119" s="88"/>
      <c r="H119" s="88"/>
      <c r="I119" s="117"/>
      <c r="J119" s="119"/>
      <c r="K119" s="88"/>
      <c r="L119" s="116"/>
      <c r="M119" s="88"/>
      <c r="N119" s="88"/>
      <c r="O119" s="88"/>
      <c r="P119" s="88"/>
      <c r="Q119" s="88"/>
      <c r="R119" s="88"/>
      <c r="S119" s="88"/>
      <c r="T119" s="88"/>
      <c r="U119" s="88"/>
      <c r="V119" s="88"/>
      <c r="W119" s="89"/>
      <c r="Y119" s="129">
        <v>112</v>
      </c>
      <c r="Z119" s="53" t="str">
        <f>IF($C119="","",受験申込書!$M$16)</f>
        <v/>
      </c>
      <c r="AA119" s="70" t="str">
        <f>IF(OR($C119="",K119=""),"",VLOOKUP(K119,受験申込書!$V$15:$W$20,2,FALSE))</f>
        <v/>
      </c>
      <c r="AB119" s="77" t="str">
        <f t="shared" si="3"/>
        <v/>
      </c>
      <c r="AC119" s="41" t="str">
        <f t="shared" si="4"/>
        <v/>
      </c>
      <c r="AD119" s="77" t="str">
        <f>IF($AA119="","",VLOOKUP(AA119,受験申込書!$W$15:$X$20,2,FALSE))</f>
        <v/>
      </c>
      <c r="AE119" s="54" t="str">
        <f>IF($AA119="","",受験申込書!$F$22)</f>
        <v/>
      </c>
      <c r="AF119" s="55" t="str">
        <f>IF($AA119="","",受験申込書!$M$25)</f>
        <v/>
      </c>
      <c r="AG119" s="55" t="str">
        <f>IF(OR($AA119="",受験申込書!$F$25=""),"",受験申込書!$F$25)&amp;""</f>
        <v/>
      </c>
      <c r="AH119" s="112" t="str">
        <f>IF($AA119="","","申込責任者："&amp;受験申込書!$F$28&amp;受験申込書!$F$29)</f>
        <v/>
      </c>
      <c r="AI119" s="240" t="str">
        <f>IF($C119="","",受験申込書!$M$44)</f>
        <v/>
      </c>
      <c r="AJ119" s="240" t="str">
        <f>IF($C119="","",受験申込書!$M$46)</f>
        <v/>
      </c>
      <c r="AK119" s="25">
        <f t="shared" si="5"/>
        <v>0</v>
      </c>
      <c r="AL119" s="25">
        <v>112</v>
      </c>
    </row>
    <row r="120" spans="1:38" x14ac:dyDescent="0.15">
      <c r="A120" s="52">
        <v>113</v>
      </c>
      <c r="B120" s="145" t="str">
        <f>IF(G120="","",IF(受験申込書!$Q$13="",受験申込書!$L$7,$H$1&amp;"-"&amp;TEXT(A120,"000")&amp;"-"&amp;PROPER(G120)&amp;"_"&amp;PROPER(H120)&amp;".jpg"))</f>
        <v/>
      </c>
      <c r="C120" s="88"/>
      <c r="D120" s="88"/>
      <c r="E120" s="88"/>
      <c r="F120" s="88"/>
      <c r="G120" s="88"/>
      <c r="H120" s="88"/>
      <c r="I120" s="117"/>
      <c r="J120" s="119"/>
      <c r="K120" s="88"/>
      <c r="L120" s="116"/>
      <c r="M120" s="88"/>
      <c r="N120" s="88"/>
      <c r="O120" s="88"/>
      <c r="P120" s="88"/>
      <c r="Q120" s="88"/>
      <c r="R120" s="88"/>
      <c r="S120" s="88"/>
      <c r="T120" s="88"/>
      <c r="U120" s="88"/>
      <c r="V120" s="88"/>
      <c r="W120" s="89"/>
      <c r="Y120" s="129">
        <v>113</v>
      </c>
      <c r="Z120" s="53" t="str">
        <f>IF($C120="","",受験申込書!$M$16)</f>
        <v/>
      </c>
      <c r="AA120" s="70" t="str">
        <f>IF(OR($C120="",K120=""),"",VLOOKUP(K120,受験申込書!$V$15:$W$20,2,FALSE))</f>
        <v/>
      </c>
      <c r="AB120" s="77" t="str">
        <f t="shared" si="3"/>
        <v/>
      </c>
      <c r="AC120" s="41" t="str">
        <f t="shared" si="4"/>
        <v/>
      </c>
      <c r="AD120" s="77" t="str">
        <f>IF($AA120="","",VLOOKUP(AA120,受験申込書!$W$15:$X$20,2,FALSE))</f>
        <v/>
      </c>
      <c r="AE120" s="54" t="str">
        <f>IF($AA120="","",受験申込書!$F$22)</f>
        <v/>
      </c>
      <c r="AF120" s="55" t="str">
        <f>IF($AA120="","",受験申込書!$M$25)</f>
        <v/>
      </c>
      <c r="AG120" s="55" t="str">
        <f>IF(OR($AA120="",受験申込書!$F$25=""),"",受験申込書!$F$25)&amp;""</f>
        <v/>
      </c>
      <c r="AH120" s="112" t="str">
        <f>IF($AA120="","","申込責任者："&amp;受験申込書!$F$28&amp;受験申込書!$F$29)</f>
        <v/>
      </c>
      <c r="AI120" s="240" t="str">
        <f>IF($C120="","",受験申込書!$M$44)</f>
        <v/>
      </c>
      <c r="AJ120" s="240" t="str">
        <f>IF($C120="","",受験申込書!$M$46)</f>
        <v/>
      </c>
      <c r="AK120" s="25">
        <f t="shared" si="5"/>
        <v>0</v>
      </c>
      <c r="AL120" s="25">
        <v>113</v>
      </c>
    </row>
    <row r="121" spans="1:38" x14ac:dyDescent="0.15">
      <c r="A121" s="52">
        <v>114</v>
      </c>
      <c r="B121" s="145" t="str">
        <f>IF(G121="","",IF(受験申込書!$Q$13="",受験申込書!$L$7,$H$1&amp;"-"&amp;TEXT(A121,"000")&amp;"-"&amp;PROPER(G121)&amp;"_"&amp;PROPER(H121)&amp;".jpg"))</f>
        <v/>
      </c>
      <c r="C121" s="88"/>
      <c r="D121" s="88"/>
      <c r="E121" s="88"/>
      <c r="F121" s="88"/>
      <c r="G121" s="88"/>
      <c r="H121" s="88"/>
      <c r="I121" s="117"/>
      <c r="J121" s="119"/>
      <c r="K121" s="88"/>
      <c r="L121" s="116"/>
      <c r="M121" s="88"/>
      <c r="N121" s="88"/>
      <c r="O121" s="88"/>
      <c r="P121" s="88"/>
      <c r="Q121" s="88"/>
      <c r="R121" s="88"/>
      <c r="S121" s="88"/>
      <c r="T121" s="88"/>
      <c r="U121" s="88"/>
      <c r="V121" s="88"/>
      <c r="W121" s="89"/>
      <c r="Y121" s="129">
        <v>114</v>
      </c>
      <c r="Z121" s="53" t="str">
        <f>IF($C121="","",受験申込書!$M$16)</f>
        <v/>
      </c>
      <c r="AA121" s="70" t="str">
        <f>IF(OR($C121="",K121=""),"",VLOOKUP(K121,受験申込書!$V$15:$W$20,2,FALSE))</f>
        <v/>
      </c>
      <c r="AB121" s="77" t="str">
        <f t="shared" si="3"/>
        <v/>
      </c>
      <c r="AC121" s="41" t="str">
        <f t="shared" si="4"/>
        <v/>
      </c>
      <c r="AD121" s="77" t="str">
        <f>IF($AA121="","",VLOOKUP(AA121,受験申込書!$W$15:$X$20,2,FALSE))</f>
        <v/>
      </c>
      <c r="AE121" s="54" t="str">
        <f>IF($AA121="","",受験申込書!$F$22)</f>
        <v/>
      </c>
      <c r="AF121" s="55" t="str">
        <f>IF($AA121="","",受験申込書!$M$25)</f>
        <v/>
      </c>
      <c r="AG121" s="55" t="str">
        <f>IF(OR($AA121="",受験申込書!$F$25=""),"",受験申込書!$F$25)&amp;""</f>
        <v/>
      </c>
      <c r="AH121" s="112" t="str">
        <f>IF($AA121="","","申込責任者："&amp;受験申込書!$F$28&amp;受験申込書!$F$29)</f>
        <v/>
      </c>
      <c r="AI121" s="240" t="str">
        <f>IF($C121="","",受験申込書!$M$44)</f>
        <v/>
      </c>
      <c r="AJ121" s="240" t="str">
        <f>IF($C121="","",受験申込書!$M$46)</f>
        <v/>
      </c>
      <c r="AK121" s="25">
        <f t="shared" si="5"/>
        <v>0</v>
      </c>
      <c r="AL121" s="25">
        <v>114</v>
      </c>
    </row>
    <row r="122" spans="1:38" x14ac:dyDescent="0.15">
      <c r="A122" s="52">
        <v>115</v>
      </c>
      <c r="B122" s="145" t="str">
        <f>IF(G122="","",IF(受験申込書!$Q$13="",受験申込書!$L$7,$H$1&amp;"-"&amp;TEXT(A122,"000")&amp;"-"&amp;PROPER(G122)&amp;"_"&amp;PROPER(H122)&amp;".jpg"))</f>
        <v/>
      </c>
      <c r="C122" s="88"/>
      <c r="D122" s="88"/>
      <c r="E122" s="88"/>
      <c r="F122" s="88"/>
      <c r="G122" s="88"/>
      <c r="H122" s="88"/>
      <c r="I122" s="117"/>
      <c r="J122" s="119"/>
      <c r="K122" s="88"/>
      <c r="L122" s="116"/>
      <c r="M122" s="88"/>
      <c r="N122" s="88"/>
      <c r="O122" s="88"/>
      <c r="P122" s="88"/>
      <c r="Q122" s="88"/>
      <c r="R122" s="88"/>
      <c r="S122" s="88"/>
      <c r="T122" s="88"/>
      <c r="U122" s="88"/>
      <c r="V122" s="88"/>
      <c r="W122" s="89"/>
      <c r="Y122" s="129">
        <v>115</v>
      </c>
      <c r="Z122" s="53" t="str">
        <f>IF($C122="","",受験申込書!$M$16)</f>
        <v/>
      </c>
      <c r="AA122" s="70" t="str">
        <f>IF(OR($C122="",K122=""),"",VLOOKUP(K122,受験申込書!$V$15:$W$20,2,FALSE))</f>
        <v/>
      </c>
      <c r="AB122" s="77" t="str">
        <f t="shared" si="3"/>
        <v/>
      </c>
      <c r="AC122" s="41" t="str">
        <f t="shared" si="4"/>
        <v/>
      </c>
      <c r="AD122" s="77" t="str">
        <f>IF($AA122="","",VLOOKUP(AA122,受験申込書!$W$15:$X$20,2,FALSE))</f>
        <v/>
      </c>
      <c r="AE122" s="54" t="str">
        <f>IF($AA122="","",受験申込書!$F$22)</f>
        <v/>
      </c>
      <c r="AF122" s="55" t="str">
        <f>IF($AA122="","",受験申込書!$M$25)</f>
        <v/>
      </c>
      <c r="AG122" s="55" t="str">
        <f>IF(OR($AA122="",受験申込書!$F$25=""),"",受験申込書!$F$25)&amp;""</f>
        <v/>
      </c>
      <c r="AH122" s="112" t="str">
        <f>IF($AA122="","","申込責任者："&amp;受験申込書!$F$28&amp;受験申込書!$F$29)</f>
        <v/>
      </c>
      <c r="AI122" s="240" t="str">
        <f>IF($C122="","",受験申込書!$M$44)</f>
        <v/>
      </c>
      <c r="AJ122" s="240" t="str">
        <f>IF($C122="","",受験申込書!$M$46)</f>
        <v/>
      </c>
      <c r="AK122" s="25">
        <f t="shared" si="5"/>
        <v>0</v>
      </c>
      <c r="AL122" s="25">
        <v>115</v>
      </c>
    </row>
    <row r="123" spans="1:38" x14ac:dyDescent="0.15">
      <c r="A123" s="52">
        <v>116</v>
      </c>
      <c r="B123" s="145" t="str">
        <f>IF(G123="","",IF(受験申込書!$Q$13="",受験申込書!$L$7,$H$1&amp;"-"&amp;TEXT(A123,"000")&amp;"-"&amp;PROPER(G123)&amp;"_"&amp;PROPER(H123)&amp;".jpg"))</f>
        <v/>
      </c>
      <c r="C123" s="88"/>
      <c r="D123" s="88"/>
      <c r="E123" s="88"/>
      <c r="F123" s="88"/>
      <c r="G123" s="88"/>
      <c r="H123" s="88"/>
      <c r="I123" s="117"/>
      <c r="J123" s="119"/>
      <c r="K123" s="88"/>
      <c r="L123" s="116"/>
      <c r="M123" s="88"/>
      <c r="N123" s="88"/>
      <c r="O123" s="88"/>
      <c r="P123" s="88"/>
      <c r="Q123" s="88"/>
      <c r="R123" s="88"/>
      <c r="S123" s="88"/>
      <c r="T123" s="88"/>
      <c r="U123" s="88"/>
      <c r="V123" s="88"/>
      <c r="W123" s="89"/>
      <c r="Y123" s="129">
        <v>116</v>
      </c>
      <c r="Z123" s="53" t="str">
        <f>IF($C123="","",受験申込書!$M$16)</f>
        <v/>
      </c>
      <c r="AA123" s="70" t="str">
        <f>IF(OR($C123="",K123=""),"",VLOOKUP(K123,受験申込書!$V$15:$W$20,2,FALSE))</f>
        <v/>
      </c>
      <c r="AB123" s="77" t="str">
        <f t="shared" si="3"/>
        <v/>
      </c>
      <c r="AC123" s="41" t="str">
        <f t="shared" si="4"/>
        <v/>
      </c>
      <c r="AD123" s="77" t="str">
        <f>IF($AA123="","",VLOOKUP(AA123,受験申込書!$W$15:$X$20,2,FALSE))</f>
        <v/>
      </c>
      <c r="AE123" s="54" t="str">
        <f>IF($AA123="","",受験申込書!$F$22)</f>
        <v/>
      </c>
      <c r="AF123" s="55" t="str">
        <f>IF($AA123="","",受験申込書!$M$25)</f>
        <v/>
      </c>
      <c r="AG123" s="55" t="str">
        <f>IF(OR($AA123="",受験申込書!$F$25=""),"",受験申込書!$F$25)&amp;""</f>
        <v/>
      </c>
      <c r="AH123" s="112" t="str">
        <f>IF($AA123="","","申込責任者："&amp;受験申込書!$F$28&amp;受験申込書!$F$29)</f>
        <v/>
      </c>
      <c r="AI123" s="240" t="str">
        <f>IF($C123="","",受験申込書!$M$44)</f>
        <v/>
      </c>
      <c r="AJ123" s="240" t="str">
        <f>IF($C123="","",受験申込書!$M$46)</f>
        <v/>
      </c>
      <c r="AK123" s="25">
        <f t="shared" si="5"/>
        <v>0</v>
      </c>
      <c r="AL123" s="25">
        <v>116</v>
      </c>
    </row>
    <row r="124" spans="1:38" x14ac:dyDescent="0.15">
      <c r="A124" s="52">
        <v>117</v>
      </c>
      <c r="B124" s="145" t="str">
        <f>IF(G124="","",IF(受験申込書!$Q$13="",受験申込書!$L$7,$H$1&amp;"-"&amp;TEXT(A124,"000")&amp;"-"&amp;PROPER(G124)&amp;"_"&amp;PROPER(H124)&amp;".jpg"))</f>
        <v/>
      </c>
      <c r="C124" s="88"/>
      <c r="D124" s="88"/>
      <c r="E124" s="88"/>
      <c r="F124" s="88"/>
      <c r="G124" s="88"/>
      <c r="H124" s="88"/>
      <c r="I124" s="117"/>
      <c r="J124" s="119"/>
      <c r="K124" s="88"/>
      <c r="L124" s="116"/>
      <c r="M124" s="88"/>
      <c r="N124" s="88"/>
      <c r="O124" s="88"/>
      <c r="P124" s="88"/>
      <c r="Q124" s="88"/>
      <c r="R124" s="88"/>
      <c r="S124" s="88"/>
      <c r="T124" s="88"/>
      <c r="U124" s="88"/>
      <c r="V124" s="88"/>
      <c r="W124" s="89"/>
      <c r="Y124" s="129">
        <v>117</v>
      </c>
      <c r="Z124" s="53" t="str">
        <f>IF($C124="","",受験申込書!$M$16)</f>
        <v/>
      </c>
      <c r="AA124" s="70" t="str">
        <f>IF(OR($C124="",K124=""),"",VLOOKUP(K124,受験申込書!$V$15:$W$20,2,FALSE))</f>
        <v/>
      </c>
      <c r="AB124" s="77" t="str">
        <f t="shared" si="3"/>
        <v/>
      </c>
      <c r="AC124" s="41" t="str">
        <f t="shared" si="4"/>
        <v/>
      </c>
      <c r="AD124" s="77" t="str">
        <f>IF($AA124="","",VLOOKUP(AA124,受験申込書!$W$15:$X$20,2,FALSE))</f>
        <v/>
      </c>
      <c r="AE124" s="54" t="str">
        <f>IF($AA124="","",受験申込書!$F$22)</f>
        <v/>
      </c>
      <c r="AF124" s="55" t="str">
        <f>IF($AA124="","",受験申込書!$M$25)</f>
        <v/>
      </c>
      <c r="AG124" s="55" t="str">
        <f>IF(OR($AA124="",受験申込書!$F$25=""),"",受験申込書!$F$25)&amp;""</f>
        <v/>
      </c>
      <c r="AH124" s="112" t="str">
        <f>IF($AA124="","","申込責任者："&amp;受験申込書!$F$28&amp;受験申込書!$F$29)</f>
        <v/>
      </c>
      <c r="AI124" s="240" t="str">
        <f>IF($C124="","",受験申込書!$M$44)</f>
        <v/>
      </c>
      <c r="AJ124" s="240" t="str">
        <f>IF($C124="","",受験申込書!$M$46)</f>
        <v/>
      </c>
      <c r="AK124" s="25">
        <f t="shared" si="5"/>
        <v>0</v>
      </c>
      <c r="AL124" s="25">
        <v>117</v>
      </c>
    </row>
    <row r="125" spans="1:38" x14ac:dyDescent="0.15">
      <c r="A125" s="52">
        <v>118</v>
      </c>
      <c r="B125" s="145" t="str">
        <f>IF(G125="","",IF(受験申込書!$Q$13="",受験申込書!$L$7,$H$1&amp;"-"&amp;TEXT(A125,"000")&amp;"-"&amp;PROPER(G125)&amp;"_"&amp;PROPER(H125)&amp;".jpg"))</f>
        <v/>
      </c>
      <c r="C125" s="88"/>
      <c r="D125" s="88"/>
      <c r="E125" s="88"/>
      <c r="F125" s="88"/>
      <c r="G125" s="88"/>
      <c r="H125" s="88"/>
      <c r="I125" s="117"/>
      <c r="J125" s="119"/>
      <c r="K125" s="88"/>
      <c r="L125" s="116"/>
      <c r="M125" s="88"/>
      <c r="N125" s="88"/>
      <c r="O125" s="88"/>
      <c r="P125" s="88"/>
      <c r="Q125" s="88"/>
      <c r="R125" s="88"/>
      <c r="S125" s="88"/>
      <c r="T125" s="88"/>
      <c r="U125" s="88"/>
      <c r="V125" s="88"/>
      <c r="W125" s="89"/>
      <c r="Y125" s="129">
        <v>118</v>
      </c>
      <c r="Z125" s="53" t="str">
        <f>IF($C125="","",受験申込書!$M$16)</f>
        <v/>
      </c>
      <c r="AA125" s="70" t="str">
        <f>IF(OR($C125="",K125=""),"",VLOOKUP(K125,受験申込書!$V$15:$W$20,2,FALSE))</f>
        <v/>
      </c>
      <c r="AB125" s="77" t="str">
        <f t="shared" si="3"/>
        <v/>
      </c>
      <c r="AC125" s="41" t="str">
        <f t="shared" si="4"/>
        <v/>
      </c>
      <c r="AD125" s="77" t="str">
        <f>IF($AA125="","",VLOOKUP(AA125,受験申込書!$W$15:$X$20,2,FALSE))</f>
        <v/>
      </c>
      <c r="AE125" s="54" t="str">
        <f>IF($AA125="","",受験申込書!$F$22)</f>
        <v/>
      </c>
      <c r="AF125" s="55" t="str">
        <f>IF($AA125="","",受験申込書!$M$25)</f>
        <v/>
      </c>
      <c r="AG125" s="55" t="str">
        <f>IF(OR($AA125="",受験申込書!$F$25=""),"",受験申込書!$F$25)&amp;""</f>
        <v/>
      </c>
      <c r="AH125" s="112" t="str">
        <f>IF($AA125="","","申込責任者："&amp;受験申込書!$F$28&amp;受験申込書!$F$29)</f>
        <v/>
      </c>
      <c r="AI125" s="240" t="str">
        <f>IF($C125="","",受験申込書!$M$44)</f>
        <v/>
      </c>
      <c r="AJ125" s="240" t="str">
        <f>IF($C125="","",受験申込書!$M$46)</f>
        <v/>
      </c>
      <c r="AK125" s="25">
        <f t="shared" si="5"/>
        <v>0</v>
      </c>
      <c r="AL125" s="25">
        <v>118</v>
      </c>
    </row>
    <row r="126" spans="1:38" x14ac:dyDescent="0.15">
      <c r="A126" s="52">
        <v>119</v>
      </c>
      <c r="B126" s="145" t="str">
        <f>IF(G126="","",IF(受験申込書!$Q$13="",受験申込書!$L$7,$H$1&amp;"-"&amp;TEXT(A126,"000")&amp;"-"&amp;PROPER(G126)&amp;"_"&amp;PROPER(H126)&amp;".jpg"))</f>
        <v/>
      </c>
      <c r="C126" s="88"/>
      <c r="D126" s="88"/>
      <c r="E126" s="88"/>
      <c r="F126" s="88"/>
      <c r="G126" s="88"/>
      <c r="H126" s="88"/>
      <c r="I126" s="117"/>
      <c r="J126" s="119"/>
      <c r="K126" s="88"/>
      <c r="L126" s="116"/>
      <c r="M126" s="88"/>
      <c r="N126" s="88"/>
      <c r="O126" s="88"/>
      <c r="P126" s="88"/>
      <c r="Q126" s="88"/>
      <c r="R126" s="88"/>
      <c r="S126" s="88"/>
      <c r="T126" s="88"/>
      <c r="U126" s="88"/>
      <c r="V126" s="88"/>
      <c r="W126" s="89"/>
      <c r="Y126" s="129">
        <v>119</v>
      </c>
      <c r="Z126" s="53" t="str">
        <f>IF($C126="","",受験申込書!$M$16)</f>
        <v/>
      </c>
      <c r="AA126" s="70" t="str">
        <f>IF(OR($C126="",K126=""),"",VLOOKUP(K126,受験申込書!$V$15:$W$20,2,FALSE))</f>
        <v/>
      </c>
      <c r="AB126" s="77" t="str">
        <f t="shared" si="3"/>
        <v/>
      </c>
      <c r="AC126" s="41" t="str">
        <f t="shared" si="4"/>
        <v/>
      </c>
      <c r="AD126" s="77" t="str">
        <f>IF($AA126="","",VLOOKUP(AA126,受験申込書!$W$15:$X$20,2,FALSE))</f>
        <v/>
      </c>
      <c r="AE126" s="54" t="str">
        <f>IF($AA126="","",受験申込書!$F$22)</f>
        <v/>
      </c>
      <c r="AF126" s="55" t="str">
        <f>IF($AA126="","",受験申込書!$M$25)</f>
        <v/>
      </c>
      <c r="AG126" s="55" t="str">
        <f>IF(OR($AA126="",受験申込書!$F$25=""),"",受験申込書!$F$25)&amp;""</f>
        <v/>
      </c>
      <c r="AH126" s="112" t="str">
        <f>IF($AA126="","","申込責任者："&amp;受験申込書!$F$28&amp;受験申込書!$F$29)</f>
        <v/>
      </c>
      <c r="AI126" s="240" t="str">
        <f>IF($C126="","",受験申込書!$M$44)</f>
        <v/>
      </c>
      <c r="AJ126" s="240" t="str">
        <f>IF($C126="","",受験申込書!$M$46)</f>
        <v/>
      </c>
      <c r="AK126" s="25">
        <f t="shared" si="5"/>
        <v>0</v>
      </c>
      <c r="AL126" s="25">
        <v>119</v>
      </c>
    </row>
    <row r="127" spans="1:38" x14ac:dyDescent="0.15">
      <c r="A127" s="52">
        <v>120</v>
      </c>
      <c r="B127" s="145" t="str">
        <f>IF(G127="","",IF(受験申込書!$Q$13="",受験申込書!$L$7,$H$1&amp;"-"&amp;TEXT(A127,"000")&amp;"-"&amp;PROPER(G127)&amp;"_"&amp;PROPER(H127)&amp;".jpg"))</f>
        <v/>
      </c>
      <c r="C127" s="88"/>
      <c r="D127" s="88"/>
      <c r="E127" s="88"/>
      <c r="F127" s="88"/>
      <c r="G127" s="88"/>
      <c r="H127" s="88"/>
      <c r="I127" s="117"/>
      <c r="J127" s="119"/>
      <c r="K127" s="88"/>
      <c r="L127" s="116"/>
      <c r="M127" s="88"/>
      <c r="N127" s="88"/>
      <c r="O127" s="88"/>
      <c r="P127" s="88"/>
      <c r="Q127" s="88"/>
      <c r="R127" s="88"/>
      <c r="S127" s="88"/>
      <c r="T127" s="88"/>
      <c r="U127" s="88"/>
      <c r="V127" s="88"/>
      <c r="W127" s="89"/>
      <c r="Y127" s="129">
        <v>120</v>
      </c>
      <c r="Z127" s="53" t="str">
        <f>IF($C127="","",受験申込書!$M$16)</f>
        <v/>
      </c>
      <c r="AA127" s="70" t="str">
        <f>IF(OR($C127="",K127=""),"",VLOOKUP(K127,受験申込書!$V$15:$W$20,2,FALSE))</f>
        <v/>
      </c>
      <c r="AB127" s="77" t="str">
        <f t="shared" si="3"/>
        <v/>
      </c>
      <c r="AC127" s="41" t="str">
        <f t="shared" si="4"/>
        <v/>
      </c>
      <c r="AD127" s="77" t="str">
        <f>IF($AA127="","",VLOOKUP(AA127,受験申込書!$W$15:$X$20,2,FALSE))</f>
        <v/>
      </c>
      <c r="AE127" s="54" t="str">
        <f>IF($AA127="","",受験申込書!$F$22)</f>
        <v/>
      </c>
      <c r="AF127" s="55" t="str">
        <f>IF($AA127="","",受験申込書!$M$25)</f>
        <v/>
      </c>
      <c r="AG127" s="55" t="str">
        <f>IF(OR($AA127="",受験申込書!$F$25=""),"",受験申込書!$F$25)&amp;""</f>
        <v/>
      </c>
      <c r="AH127" s="112" t="str">
        <f>IF($AA127="","","申込責任者："&amp;受験申込書!$F$28&amp;受験申込書!$F$29)</f>
        <v/>
      </c>
      <c r="AI127" s="240" t="str">
        <f>IF($C127="","",受験申込書!$M$44)</f>
        <v/>
      </c>
      <c r="AJ127" s="240" t="str">
        <f>IF($C127="","",受験申込書!$M$46)</f>
        <v/>
      </c>
      <c r="AK127" s="25">
        <f t="shared" si="5"/>
        <v>0</v>
      </c>
      <c r="AL127" s="25">
        <v>120</v>
      </c>
    </row>
    <row r="128" spans="1:38" x14ac:dyDescent="0.15">
      <c r="A128" s="52">
        <v>121</v>
      </c>
      <c r="B128" s="145" t="str">
        <f>IF(G128="","",IF(受験申込書!$Q$13="",受験申込書!$L$7,$H$1&amp;"-"&amp;TEXT(A128,"000")&amp;"-"&amp;PROPER(G128)&amp;"_"&amp;PROPER(H128)&amp;".jpg"))</f>
        <v/>
      </c>
      <c r="C128" s="88"/>
      <c r="D128" s="88"/>
      <c r="E128" s="88"/>
      <c r="F128" s="88"/>
      <c r="G128" s="88"/>
      <c r="H128" s="88"/>
      <c r="I128" s="117"/>
      <c r="J128" s="119"/>
      <c r="K128" s="88"/>
      <c r="L128" s="116"/>
      <c r="M128" s="88"/>
      <c r="N128" s="88"/>
      <c r="O128" s="88"/>
      <c r="P128" s="88"/>
      <c r="Q128" s="88"/>
      <c r="R128" s="88"/>
      <c r="S128" s="88"/>
      <c r="T128" s="88"/>
      <c r="U128" s="88"/>
      <c r="V128" s="88"/>
      <c r="W128" s="89"/>
      <c r="Y128" s="129">
        <v>121</v>
      </c>
      <c r="Z128" s="53" t="str">
        <f>IF($C128="","",受験申込書!$M$16)</f>
        <v/>
      </c>
      <c r="AA128" s="70" t="str">
        <f>IF(OR($C128="",K128=""),"",VLOOKUP(K128,受験申込書!$V$15:$W$20,2,FALSE))</f>
        <v/>
      </c>
      <c r="AB128" s="77" t="str">
        <f t="shared" si="3"/>
        <v/>
      </c>
      <c r="AC128" s="41" t="str">
        <f t="shared" si="4"/>
        <v/>
      </c>
      <c r="AD128" s="77" t="str">
        <f>IF($AA128="","",VLOOKUP(AA128,受験申込書!$W$15:$X$20,2,FALSE))</f>
        <v/>
      </c>
      <c r="AE128" s="54" t="str">
        <f>IF($AA128="","",受験申込書!$F$22)</f>
        <v/>
      </c>
      <c r="AF128" s="55" t="str">
        <f>IF($AA128="","",受験申込書!$M$25)</f>
        <v/>
      </c>
      <c r="AG128" s="55" t="str">
        <f>IF(OR($AA128="",受験申込書!$F$25=""),"",受験申込書!$F$25)&amp;""</f>
        <v/>
      </c>
      <c r="AH128" s="112" t="str">
        <f>IF($AA128="","","申込責任者："&amp;受験申込書!$F$28&amp;受験申込書!$F$29)</f>
        <v/>
      </c>
      <c r="AI128" s="240" t="str">
        <f>IF($C128="","",受験申込書!$M$44)</f>
        <v/>
      </c>
      <c r="AJ128" s="240" t="str">
        <f>IF($C128="","",受験申込書!$M$46)</f>
        <v/>
      </c>
      <c r="AK128" s="25">
        <f t="shared" si="5"/>
        <v>0</v>
      </c>
      <c r="AL128" s="25">
        <v>121</v>
      </c>
    </row>
    <row r="129" spans="1:38" x14ac:dyDescent="0.15">
      <c r="A129" s="52">
        <v>122</v>
      </c>
      <c r="B129" s="145" t="str">
        <f>IF(G129="","",IF(受験申込書!$Q$13="",受験申込書!$L$7,$H$1&amp;"-"&amp;TEXT(A129,"000")&amp;"-"&amp;PROPER(G129)&amp;"_"&amp;PROPER(H129)&amp;".jpg"))</f>
        <v/>
      </c>
      <c r="C129" s="88"/>
      <c r="D129" s="88"/>
      <c r="E129" s="88"/>
      <c r="F129" s="88"/>
      <c r="G129" s="88"/>
      <c r="H129" s="88"/>
      <c r="I129" s="117"/>
      <c r="J129" s="119"/>
      <c r="K129" s="88"/>
      <c r="L129" s="116"/>
      <c r="M129" s="88"/>
      <c r="N129" s="88"/>
      <c r="O129" s="88"/>
      <c r="P129" s="88"/>
      <c r="Q129" s="88"/>
      <c r="R129" s="88"/>
      <c r="S129" s="88"/>
      <c r="T129" s="88"/>
      <c r="U129" s="88"/>
      <c r="V129" s="88"/>
      <c r="W129" s="89"/>
      <c r="Y129" s="129">
        <v>122</v>
      </c>
      <c r="Z129" s="53" t="str">
        <f>IF($C129="","",受験申込書!$M$16)</f>
        <v/>
      </c>
      <c r="AA129" s="70" t="str">
        <f>IF(OR($C129="",K129=""),"",VLOOKUP(K129,受験申込書!$V$15:$W$20,2,FALSE))</f>
        <v/>
      </c>
      <c r="AB129" s="77" t="str">
        <f t="shared" si="3"/>
        <v/>
      </c>
      <c r="AC129" s="41" t="str">
        <f t="shared" si="4"/>
        <v/>
      </c>
      <c r="AD129" s="77" t="str">
        <f>IF($AA129="","",VLOOKUP(AA129,受験申込書!$W$15:$X$20,2,FALSE))</f>
        <v/>
      </c>
      <c r="AE129" s="54" t="str">
        <f>IF($AA129="","",受験申込書!$F$22)</f>
        <v/>
      </c>
      <c r="AF129" s="55" t="str">
        <f>IF($AA129="","",受験申込書!$M$25)</f>
        <v/>
      </c>
      <c r="AG129" s="55" t="str">
        <f>IF(OR($AA129="",受験申込書!$F$25=""),"",受験申込書!$F$25)&amp;""</f>
        <v/>
      </c>
      <c r="AH129" s="112" t="str">
        <f>IF($AA129="","","申込責任者："&amp;受験申込書!$F$28&amp;受験申込書!$F$29)</f>
        <v/>
      </c>
      <c r="AI129" s="240" t="str">
        <f>IF($C129="","",受験申込書!$M$44)</f>
        <v/>
      </c>
      <c r="AJ129" s="240" t="str">
        <f>IF($C129="","",受験申込書!$M$46)</f>
        <v/>
      </c>
      <c r="AK129" s="25">
        <f t="shared" si="5"/>
        <v>0</v>
      </c>
      <c r="AL129" s="25">
        <v>122</v>
      </c>
    </row>
    <row r="130" spans="1:38" x14ac:dyDescent="0.15">
      <c r="A130" s="52">
        <v>123</v>
      </c>
      <c r="B130" s="145" t="str">
        <f>IF(G130="","",IF(受験申込書!$Q$13="",受験申込書!$L$7,$H$1&amp;"-"&amp;TEXT(A130,"000")&amp;"-"&amp;PROPER(G130)&amp;"_"&amp;PROPER(H130)&amp;".jpg"))</f>
        <v/>
      </c>
      <c r="C130" s="88"/>
      <c r="D130" s="88"/>
      <c r="E130" s="88"/>
      <c r="F130" s="88"/>
      <c r="G130" s="88"/>
      <c r="H130" s="88"/>
      <c r="I130" s="117"/>
      <c r="J130" s="119"/>
      <c r="K130" s="88"/>
      <c r="L130" s="116"/>
      <c r="M130" s="88"/>
      <c r="N130" s="88"/>
      <c r="O130" s="88"/>
      <c r="P130" s="88"/>
      <c r="Q130" s="88"/>
      <c r="R130" s="88"/>
      <c r="S130" s="88"/>
      <c r="T130" s="88"/>
      <c r="U130" s="88"/>
      <c r="V130" s="88"/>
      <c r="W130" s="89"/>
      <c r="Y130" s="129">
        <v>123</v>
      </c>
      <c r="Z130" s="53" t="str">
        <f>IF($C130="","",受験申込書!$M$16)</f>
        <v/>
      </c>
      <c r="AA130" s="70" t="str">
        <f>IF(OR($C130="",K130=""),"",VLOOKUP(K130,受験申込書!$V$15:$W$20,2,FALSE))</f>
        <v/>
      </c>
      <c r="AB130" s="77" t="str">
        <f t="shared" si="3"/>
        <v/>
      </c>
      <c r="AC130" s="41" t="str">
        <f t="shared" si="4"/>
        <v/>
      </c>
      <c r="AD130" s="77" t="str">
        <f>IF($AA130="","",VLOOKUP(AA130,受験申込書!$W$15:$X$20,2,FALSE))</f>
        <v/>
      </c>
      <c r="AE130" s="54" t="str">
        <f>IF($AA130="","",受験申込書!$F$22)</f>
        <v/>
      </c>
      <c r="AF130" s="55" t="str">
        <f>IF($AA130="","",受験申込書!$M$25)</f>
        <v/>
      </c>
      <c r="AG130" s="55" t="str">
        <f>IF(OR($AA130="",受験申込書!$F$25=""),"",受験申込書!$F$25)&amp;""</f>
        <v/>
      </c>
      <c r="AH130" s="112" t="str">
        <f>IF($AA130="","","申込責任者："&amp;受験申込書!$F$28&amp;受験申込書!$F$29)</f>
        <v/>
      </c>
      <c r="AI130" s="240" t="str">
        <f>IF($C130="","",受験申込書!$M$44)</f>
        <v/>
      </c>
      <c r="AJ130" s="240" t="str">
        <f>IF($C130="","",受験申込書!$M$46)</f>
        <v/>
      </c>
      <c r="AK130" s="25">
        <f t="shared" si="5"/>
        <v>0</v>
      </c>
      <c r="AL130" s="25">
        <v>123</v>
      </c>
    </row>
    <row r="131" spans="1:38" x14ac:dyDescent="0.15">
      <c r="A131" s="52">
        <v>124</v>
      </c>
      <c r="B131" s="145" t="str">
        <f>IF(G131="","",IF(受験申込書!$Q$13="",受験申込書!$L$7,$H$1&amp;"-"&amp;TEXT(A131,"000")&amp;"-"&amp;PROPER(G131)&amp;"_"&amp;PROPER(H131)&amp;".jpg"))</f>
        <v/>
      </c>
      <c r="C131" s="88"/>
      <c r="D131" s="88"/>
      <c r="E131" s="88"/>
      <c r="F131" s="88"/>
      <c r="G131" s="88"/>
      <c r="H131" s="88"/>
      <c r="I131" s="117"/>
      <c r="J131" s="119"/>
      <c r="K131" s="88"/>
      <c r="L131" s="116"/>
      <c r="M131" s="88"/>
      <c r="N131" s="88"/>
      <c r="O131" s="88"/>
      <c r="P131" s="88"/>
      <c r="Q131" s="88"/>
      <c r="R131" s="88"/>
      <c r="S131" s="88"/>
      <c r="T131" s="88"/>
      <c r="U131" s="88"/>
      <c r="V131" s="88"/>
      <c r="W131" s="89"/>
      <c r="Y131" s="129">
        <v>124</v>
      </c>
      <c r="Z131" s="53" t="str">
        <f>IF($C131="","",受験申込書!$M$16)</f>
        <v/>
      </c>
      <c r="AA131" s="70" t="str">
        <f>IF(OR($C131="",K131=""),"",VLOOKUP(K131,受験申込書!$V$15:$W$20,2,FALSE))</f>
        <v/>
      </c>
      <c r="AB131" s="77" t="str">
        <f t="shared" si="3"/>
        <v/>
      </c>
      <c r="AC131" s="41" t="str">
        <f t="shared" si="4"/>
        <v/>
      </c>
      <c r="AD131" s="77" t="str">
        <f>IF($AA131="","",VLOOKUP(AA131,受験申込書!$W$15:$X$20,2,FALSE))</f>
        <v/>
      </c>
      <c r="AE131" s="54" t="str">
        <f>IF($AA131="","",受験申込書!$F$22)</f>
        <v/>
      </c>
      <c r="AF131" s="55" t="str">
        <f>IF($AA131="","",受験申込書!$M$25)</f>
        <v/>
      </c>
      <c r="AG131" s="55" t="str">
        <f>IF(OR($AA131="",受験申込書!$F$25=""),"",受験申込書!$F$25)&amp;""</f>
        <v/>
      </c>
      <c r="AH131" s="112" t="str">
        <f>IF($AA131="","","申込責任者："&amp;受験申込書!$F$28&amp;受験申込書!$F$29)</f>
        <v/>
      </c>
      <c r="AI131" s="240" t="str">
        <f>IF($C131="","",受験申込書!$M$44)</f>
        <v/>
      </c>
      <c r="AJ131" s="240" t="str">
        <f>IF($C131="","",受験申込書!$M$46)</f>
        <v/>
      </c>
      <c r="AK131" s="25">
        <f t="shared" si="5"/>
        <v>0</v>
      </c>
      <c r="AL131" s="25">
        <v>124</v>
      </c>
    </row>
    <row r="132" spans="1:38" x14ac:dyDescent="0.15">
      <c r="A132" s="52">
        <v>125</v>
      </c>
      <c r="B132" s="145" t="str">
        <f>IF(G132="","",IF(受験申込書!$Q$13="",受験申込書!$L$7,$H$1&amp;"-"&amp;TEXT(A132,"000")&amp;"-"&amp;PROPER(G132)&amp;"_"&amp;PROPER(H132)&amp;".jpg"))</f>
        <v/>
      </c>
      <c r="C132" s="88"/>
      <c r="D132" s="88"/>
      <c r="E132" s="88"/>
      <c r="F132" s="88"/>
      <c r="G132" s="88"/>
      <c r="H132" s="88"/>
      <c r="I132" s="117"/>
      <c r="J132" s="119"/>
      <c r="K132" s="88"/>
      <c r="L132" s="116"/>
      <c r="M132" s="88"/>
      <c r="N132" s="88"/>
      <c r="O132" s="88"/>
      <c r="P132" s="88"/>
      <c r="Q132" s="88"/>
      <c r="R132" s="88"/>
      <c r="S132" s="88"/>
      <c r="T132" s="88"/>
      <c r="U132" s="88"/>
      <c r="V132" s="88"/>
      <c r="W132" s="89"/>
      <c r="Y132" s="129">
        <v>125</v>
      </c>
      <c r="Z132" s="53" t="str">
        <f>IF($C132="","",受験申込書!$M$16)</f>
        <v/>
      </c>
      <c r="AA132" s="70" t="str">
        <f>IF(OR($C132="",K132=""),"",VLOOKUP(K132,受験申込書!$V$15:$W$20,2,FALSE))</f>
        <v/>
      </c>
      <c r="AB132" s="77" t="str">
        <f t="shared" si="3"/>
        <v/>
      </c>
      <c r="AC132" s="41" t="str">
        <f t="shared" si="4"/>
        <v/>
      </c>
      <c r="AD132" s="77" t="str">
        <f>IF($AA132="","",VLOOKUP(AA132,受験申込書!$W$15:$X$20,2,FALSE))</f>
        <v/>
      </c>
      <c r="AE132" s="54" t="str">
        <f>IF($AA132="","",受験申込書!$F$22)</f>
        <v/>
      </c>
      <c r="AF132" s="55" t="str">
        <f>IF($AA132="","",受験申込書!$M$25)</f>
        <v/>
      </c>
      <c r="AG132" s="55" t="str">
        <f>IF(OR($AA132="",受験申込書!$F$25=""),"",受験申込書!$F$25)&amp;""</f>
        <v/>
      </c>
      <c r="AH132" s="112" t="str">
        <f>IF($AA132="","","申込責任者："&amp;受験申込書!$F$28&amp;受験申込書!$F$29)</f>
        <v/>
      </c>
      <c r="AI132" s="240" t="str">
        <f>IF($C132="","",受験申込書!$M$44)</f>
        <v/>
      </c>
      <c r="AJ132" s="240" t="str">
        <f>IF($C132="","",受験申込書!$M$46)</f>
        <v/>
      </c>
      <c r="AK132" s="25">
        <f t="shared" si="5"/>
        <v>0</v>
      </c>
      <c r="AL132" s="25">
        <v>125</v>
      </c>
    </row>
    <row r="133" spans="1:38" x14ac:dyDescent="0.15">
      <c r="A133" s="52">
        <v>126</v>
      </c>
      <c r="B133" s="145" t="str">
        <f>IF(G133="","",IF(受験申込書!$Q$13="",受験申込書!$L$7,$H$1&amp;"-"&amp;TEXT(A133,"000")&amp;"-"&amp;PROPER(G133)&amp;"_"&amp;PROPER(H133)&amp;".jpg"))</f>
        <v/>
      </c>
      <c r="C133" s="88"/>
      <c r="D133" s="88"/>
      <c r="E133" s="88"/>
      <c r="F133" s="88"/>
      <c r="G133" s="88"/>
      <c r="H133" s="88"/>
      <c r="I133" s="117"/>
      <c r="J133" s="119"/>
      <c r="K133" s="88"/>
      <c r="L133" s="116"/>
      <c r="M133" s="88"/>
      <c r="N133" s="88"/>
      <c r="O133" s="88"/>
      <c r="P133" s="88"/>
      <c r="Q133" s="88"/>
      <c r="R133" s="88"/>
      <c r="S133" s="88"/>
      <c r="T133" s="88"/>
      <c r="U133" s="88"/>
      <c r="V133" s="88"/>
      <c r="W133" s="89"/>
      <c r="Y133" s="129">
        <v>126</v>
      </c>
      <c r="Z133" s="53" t="str">
        <f>IF($C133="","",受験申込書!$M$16)</f>
        <v/>
      </c>
      <c r="AA133" s="70" t="str">
        <f>IF(OR($C133="",K133=""),"",VLOOKUP(K133,受験申込書!$V$15:$W$20,2,FALSE))</f>
        <v/>
      </c>
      <c r="AB133" s="77" t="str">
        <f t="shared" si="3"/>
        <v/>
      </c>
      <c r="AC133" s="41" t="str">
        <f t="shared" si="4"/>
        <v/>
      </c>
      <c r="AD133" s="77" t="str">
        <f>IF($AA133="","",VLOOKUP(AA133,受験申込書!$W$15:$X$20,2,FALSE))</f>
        <v/>
      </c>
      <c r="AE133" s="54" t="str">
        <f>IF($AA133="","",受験申込書!$F$22)</f>
        <v/>
      </c>
      <c r="AF133" s="55" t="str">
        <f>IF($AA133="","",受験申込書!$M$25)</f>
        <v/>
      </c>
      <c r="AG133" s="55" t="str">
        <f>IF(OR($AA133="",受験申込書!$F$25=""),"",受験申込書!$F$25)&amp;""</f>
        <v/>
      </c>
      <c r="AH133" s="112" t="str">
        <f>IF($AA133="","","申込責任者："&amp;受験申込書!$F$28&amp;受験申込書!$F$29)</f>
        <v/>
      </c>
      <c r="AI133" s="240" t="str">
        <f>IF($C133="","",受験申込書!$M$44)</f>
        <v/>
      </c>
      <c r="AJ133" s="240" t="str">
        <f>IF($C133="","",受験申込書!$M$46)</f>
        <v/>
      </c>
      <c r="AK133" s="25">
        <f t="shared" si="5"/>
        <v>0</v>
      </c>
      <c r="AL133" s="25">
        <v>126</v>
      </c>
    </row>
    <row r="134" spans="1:38" x14ac:dyDescent="0.15">
      <c r="A134" s="52">
        <v>127</v>
      </c>
      <c r="B134" s="145" t="str">
        <f>IF(G134="","",IF(受験申込書!$Q$13="",受験申込書!$L$7,$H$1&amp;"-"&amp;TEXT(A134,"000")&amp;"-"&amp;PROPER(G134)&amp;"_"&amp;PROPER(H134)&amp;".jpg"))</f>
        <v/>
      </c>
      <c r="C134" s="88"/>
      <c r="D134" s="88"/>
      <c r="E134" s="88"/>
      <c r="F134" s="88"/>
      <c r="G134" s="88"/>
      <c r="H134" s="88"/>
      <c r="I134" s="117"/>
      <c r="J134" s="119"/>
      <c r="K134" s="88"/>
      <c r="L134" s="116"/>
      <c r="M134" s="88"/>
      <c r="N134" s="88"/>
      <c r="O134" s="88"/>
      <c r="P134" s="88"/>
      <c r="Q134" s="88"/>
      <c r="R134" s="88"/>
      <c r="S134" s="88"/>
      <c r="T134" s="88"/>
      <c r="U134" s="88"/>
      <c r="V134" s="88"/>
      <c r="W134" s="89"/>
      <c r="Y134" s="129">
        <v>127</v>
      </c>
      <c r="Z134" s="53" t="str">
        <f>IF($C134="","",受験申込書!$M$16)</f>
        <v/>
      </c>
      <c r="AA134" s="70" t="str">
        <f>IF(OR($C134="",K134=""),"",VLOOKUP(K134,受験申込書!$V$15:$W$20,2,FALSE))</f>
        <v/>
      </c>
      <c r="AB134" s="77" t="str">
        <f t="shared" si="3"/>
        <v/>
      </c>
      <c r="AC134" s="41" t="str">
        <f t="shared" si="4"/>
        <v/>
      </c>
      <c r="AD134" s="77" t="str">
        <f>IF($AA134="","",VLOOKUP(AA134,受験申込書!$W$15:$X$20,2,FALSE))</f>
        <v/>
      </c>
      <c r="AE134" s="54" t="str">
        <f>IF($AA134="","",受験申込書!$F$22)</f>
        <v/>
      </c>
      <c r="AF134" s="55" t="str">
        <f>IF($AA134="","",受験申込書!$M$25)</f>
        <v/>
      </c>
      <c r="AG134" s="55" t="str">
        <f>IF(OR($AA134="",受験申込書!$F$25=""),"",受験申込書!$F$25)&amp;""</f>
        <v/>
      </c>
      <c r="AH134" s="112" t="str">
        <f>IF($AA134="","","申込責任者："&amp;受験申込書!$F$28&amp;受験申込書!$F$29)</f>
        <v/>
      </c>
      <c r="AI134" s="240" t="str">
        <f>IF($C134="","",受験申込書!$M$44)</f>
        <v/>
      </c>
      <c r="AJ134" s="240" t="str">
        <f>IF($C134="","",受験申込書!$M$46)</f>
        <v/>
      </c>
      <c r="AK134" s="25">
        <f t="shared" si="5"/>
        <v>0</v>
      </c>
      <c r="AL134" s="25">
        <v>127</v>
      </c>
    </row>
    <row r="135" spans="1:38" x14ac:dyDescent="0.15">
      <c r="A135" s="52">
        <v>128</v>
      </c>
      <c r="B135" s="145" t="str">
        <f>IF(G135="","",IF(受験申込書!$Q$13="",受験申込書!$L$7,$H$1&amp;"-"&amp;TEXT(A135,"000")&amp;"-"&amp;PROPER(G135)&amp;"_"&amp;PROPER(H135)&amp;".jpg"))</f>
        <v/>
      </c>
      <c r="C135" s="88"/>
      <c r="D135" s="88"/>
      <c r="E135" s="88"/>
      <c r="F135" s="88"/>
      <c r="G135" s="88"/>
      <c r="H135" s="88"/>
      <c r="I135" s="117"/>
      <c r="J135" s="119"/>
      <c r="K135" s="88"/>
      <c r="L135" s="116"/>
      <c r="M135" s="88"/>
      <c r="N135" s="88"/>
      <c r="O135" s="88"/>
      <c r="P135" s="88"/>
      <c r="Q135" s="88"/>
      <c r="R135" s="88"/>
      <c r="S135" s="88"/>
      <c r="T135" s="88"/>
      <c r="U135" s="88"/>
      <c r="V135" s="88"/>
      <c r="W135" s="89"/>
      <c r="Y135" s="129">
        <v>128</v>
      </c>
      <c r="Z135" s="53" t="str">
        <f>IF($C135="","",受験申込書!$M$16)</f>
        <v/>
      </c>
      <c r="AA135" s="70" t="str">
        <f>IF(OR($C135="",K135=""),"",VLOOKUP(K135,受験申込書!$V$15:$W$20,2,FALSE))</f>
        <v/>
      </c>
      <c r="AB135" s="77" t="str">
        <f t="shared" ref="AB135:AB187" si="6">IF($AA135="","",IF(L135="後",TRIM(N135)&amp;M135,M135&amp;TRIM(N135))&amp;"")</f>
        <v/>
      </c>
      <c r="AC135" s="41" t="str">
        <f t="shared" ref="AC135:AC187" si="7">IF(OR($AA135="",$AC$4=""),"",$AC$4)</f>
        <v/>
      </c>
      <c r="AD135" s="77" t="str">
        <f>IF($AA135="","",VLOOKUP(AA135,受験申込書!$W$15:$X$20,2,FALSE))</f>
        <v/>
      </c>
      <c r="AE135" s="54" t="str">
        <f>IF($AA135="","",受験申込書!$F$22)</f>
        <v/>
      </c>
      <c r="AF135" s="55" t="str">
        <f>IF($AA135="","",受験申込書!$M$25)</f>
        <v/>
      </c>
      <c r="AG135" s="55" t="str">
        <f>IF(OR($AA135="",受験申込書!$F$25=""),"",受験申込書!$F$25)&amp;""</f>
        <v/>
      </c>
      <c r="AH135" s="112" t="str">
        <f>IF($AA135="","","申込責任者："&amp;受験申込書!$F$28&amp;受験申込書!$F$29)</f>
        <v/>
      </c>
      <c r="AI135" s="240" t="str">
        <f>IF($C135="","",受験申込書!$M$44)</f>
        <v/>
      </c>
      <c r="AJ135" s="240" t="str">
        <f>IF($C135="","",受験申込書!$M$46)</f>
        <v/>
      </c>
      <c r="AK135" s="25">
        <f t="shared" ref="AK135:AK187" si="8">IF(C135="",0,IF(OR(D135="",E135="",F135="",G135="",H135="",I135="",J135="",K135="",T135="",U135="",W135=""),1,2))</f>
        <v>0</v>
      </c>
      <c r="AL135" s="25">
        <v>128</v>
      </c>
    </row>
    <row r="136" spans="1:38" x14ac:dyDescent="0.15">
      <c r="A136" s="52">
        <v>129</v>
      </c>
      <c r="B136" s="145" t="str">
        <f>IF(G136="","",IF(受験申込書!$Q$13="",受験申込書!$L$7,$H$1&amp;"-"&amp;TEXT(A136,"000")&amp;"-"&amp;PROPER(G136)&amp;"_"&amp;PROPER(H136)&amp;".jpg"))</f>
        <v/>
      </c>
      <c r="C136" s="88"/>
      <c r="D136" s="88"/>
      <c r="E136" s="88"/>
      <c r="F136" s="88"/>
      <c r="G136" s="88"/>
      <c r="H136" s="88"/>
      <c r="I136" s="117"/>
      <c r="J136" s="119"/>
      <c r="K136" s="88"/>
      <c r="L136" s="116"/>
      <c r="M136" s="88"/>
      <c r="N136" s="88"/>
      <c r="O136" s="88"/>
      <c r="P136" s="88"/>
      <c r="Q136" s="88"/>
      <c r="R136" s="88"/>
      <c r="S136" s="88"/>
      <c r="T136" s="88"/>
      <c r="U136" s="88"/>
      <c r="V136" s="88"/>
      <c r="W136" s="89"/>
      <c r="Y136" s="129">
        <v>129</v>
      </c>
      <c r="Z136" s="53" t="str">
        <f>IF($C136="","",受験申込書!$M$16)</f>
        <v/>
      </c>
      <c r="AA136" s="70" t="str">
        <f>IF(OR($C136="",K136=""),"",VLOOKUP(K136,受験申込書!$V$15:$W$20,2,FALSE))</f>
        <v/>
      </c>
      <c r="AB136" s="77" t="str">
        <f t="shared" si="6"/>
        <v/>
      </c>
      <c r="AC136" s="41" t="str">
        <f t="shared" si="7"/>
        <v/>
      </c>
      <c r="AD136" s="77" t="str">
        <f>IF($AA136="","",VLOOKUP(AA136,受験申込書!$W$15:$X$20,2,FALSE))</f>
        <v/>
      </c>
      <c r="AE136" s="54" t="str">
        <f>IF($AA136="","",受験申込書!$F$22)</f>
        <v/>
      </c>
      <c r="AF136" s="55" t="str">
        <f>IF($AA136="","",受験申込書!$M$25)</f>
        <v/>
      </c>
      <c r="AG136" s="55" t="str">
        <f>IF(OR($AA136="",受験申込書!$F$25=""),"",受験申込書!$F$25)&amp;""</f>
        <v/>
      </c>
      <c r="AH136" s="112" t="str">
        <f>IF($AA136="","","申込責任者："&amp;受験申込書!$F$28&amp;受験申込書!$F$29)</f>
        <v/>
      </c>
      <c r="AI136" s="240" t="str">
        <f>IF($C136="","",受験申込書!$M$44)</f>
        <v/>
      </c>
      <c r="AJ136" s="240" t="str">
        <f>IF($C136="","",受験申込書!$M$46)</f>
        <v/>
      </c>
      <c r="AK136" s="25">
        <f t="shared" si="8"/>
        <v>0</v>
      </c>
      <c r="AL136" s="25">
        <v>129</v>
      </c>
    </row>
    <row r="137" spans="1:38" x14ac:dyDescent="0.15">
      <c r="A137" s="52">
        <v>130</v>
      </c>
      <c r="B137" s="145" t="str">
        <f>IF(G137="","",IF(受験申込書!$Q$13="",受験申込書!$L$7,$H$1&amp;"-"&amp;TEXT(A137,"000")&amp;"-"&amp;PROPER(G137)&amp;"_"&amp;PROPER(H137)&amp;".jpg"))</f>
        <v/>
      </c>
      <c r="C137" s="88"/>
      <c r="D137" s="88"/>
      <c r="E137" s="88"/>
      <c r="F137" s="88"/>
      <c r="G137" s="88"/>
      <c r="H137" s="88"/>
      <c r="I137" s="117"/>
      <c r="J137" s="119"/>
      <c r="K137" s="88"/>
      <c r="L137" s="116"/>
      <c r="M137" s="88"/>
      <c r="N137" s="88"/>
      <c r="O137" s="88"/>
      <c r="P137" s="88"/>
      <c r="Q137" s="88"/>
      <c r="R137" s="88"/>
      <c r="S137" s="88"/>
      <c r="T137" s="88"/>
      <c r="U137" s="88"/>
      <c r="V137" s="88"/>
      <c r="W137" s="89"/>
      <c r="Y137" s="129">
        <v>130</v>
      </c>
      <c r="Z137" s="53" t="str">
        <f>IF($C137="","",受験申込書!$M$16)</f>
        <v/>
      </c>
      <c r="AA137" s="70" t="str">
        <f>IF(OR($C137="",K137=""),"",VLOOKUP(K137,受験申込書!$V$15:$W$20,2,FALSE))</f>
        <v/>
      </c>
      <c r="AB137" s="77" t="str">
        <f t="shared" si="6"/>
        <v/>
      </c>
      <c r="AC137" s="41" t="str">
        <f t="shared" si="7"/>
        <v/>
      </c>
      <c r="AD137" s="77" t="str">
        <f>IF($AA137="","",VLOOKUP(AA137,受験申込書!$W$15:$X$20,2,FALSE))</f>
        <v/>
      </c>
      <c r="AE137" s="54" t="str">
        <f>IF($AA137="","",受験申込書!$F$22)</f>
        <v/>
      </c>
      <c r="AF137" s="55" t="str">
        <f>IF($AA137="","",受験申込書!$M$25)</f>
        <v/>
      </c>
      <c r="AG137" s="55" t="str">
        <f>IF(OR($AA137="",受験申込書!$F$25=""),"",受験申込書!$F$25)&amp;""</f>
        <v/>
      </c>
      <c r="AH137" s="112" t="str">
        <f>IF($AA137="","","申込責任者："&amp;受験申込書!$F$28&amp;受験申込書!$F$29)</f>
        <v/>
      </c>
      <c r="AI137" s="240" t="str">
        <f>IF($C137="","",受験申込書!$M$44)</f>
        <v/>
      </c>
      <c r="AJ137" s="240" t="str">
        <f>IF($C137="","",受験申込書!$M$46)</f>
        <v/>
      </c>
      <c r="AK137" s="25">
        <f t="shared" si="8"/>
        <v>0</v>
      </c>
      <c r="AL137" s="25">
        <v>130</v>
      </c>
    </row>
    <row r="138" spans="1:38" x14ac:dyDescent="0.15">
      <c r="A138" s="52">
        <v>131</v>
      </c>
      <c r="B138" s="145" t="str">
        <f>IF(G138="","",IF(受験申込書!$Q$13="",受験申込書!$L$7,$H$1&amp;"-"&amp;TEXT(A138,"000")&amp;"-"&amp;PROPER(G138)&amp;"_"&amp;PROPER(H138)&amp;".jpg"))</f>
        <v/>
      </c>
      <c r="C138" s="88"/>
      <c r="D138" s="88"/>
      <c r="E138" s="88"/>
      <c r="F138" s="88"/>
      <c r="G138" s="88"/>
      <c r="H138" s="88"/>
      <c r="I138" s="117"/>
      <c r="J138" s="119"/>
      <c r="K138" s="88"/>
      <c r="L138" s="116"/>
      <c r="M138" s="88"/>
      <c r="N138" s="88"/>
      <c r="O138" s="88"/>
      <c r="P138" s="88"/>
      <c r="Q138" s="88"/>
      <c r="R138" s="88"/>
      <c r="S138" s="88"/>
      <c r="T138" s="88"/>
      <c r="U138" s="88"/>
      <c r="V138" s="88"/>
      <c r="W138" s="89"/>
      <c r="Y138" s="129">
        <v>131</v>
      </c>
      <c r="Z138" s="53" t="str">
        <f>IF($C138="","",受験申込書!$M$16)</f>
        <v/>
      </c>
      <c r="AA138" s="70" t="str">
        <f>IF(OR($C138="",K138=""),"",VLOOKUP(K138,受験申込書!$V$15:$W$20,2,FALSE))</f>
        <v/>
      </c>
      <c r="AB138" s="77" t="str">
        <f t="shared" si="6"/>
        <v/>
      </c>
      <c r="AC138" s="41" t="str">
        <f t="shared" si="7"/>
        <v/>
      </c>
      <c r="AD138" s="77" t="str">
        <f>IF($AA138="","",VLOOKUP(AA138,受験申込書!$W$15:$X$20,2,FALSE))</f>
        <v/>
      </c>
      <c r="AE138" s="54" t="str">
        <f>IF($AA138="","",受験申込書!$F$22)</f>
        <v/>
      </c>
      <c r="AF138" s="55" t="str">
        <f>IF($AA138="","",受験申込書!$M$25)</f>
        <v/>
      </c>
      <c r="AG138" s="55" t="str">
        <f>IF(OR($AA138="",受験申込書!$F$25=""),"",受験申込書!$F$25)&amp;""</f>
        <v/>
      </c>
      <c r="AH138" s="112" t="str">
        <f>IF($AA138="","","申込責任者："&amp;受験申込書!$F$28&amp;受験申込書!$F$29)</f>
        <v/>
      </c>
      <c r="AI138" s="240" t="str">
        <f>IF($C138="","",受験申込書!$M$44)</f>
        <v/>
      </c>
      <c r="AJ138" s="240" t="str">
        <f>IF($C138="","",受験申込書!$M$46)</f>
        <v/>
      </c>
      <c r="AK138" s="25">
        <f t="shared" si="8"/>
        <v>0</v>
      </c>
      <c r="AL138" s="25">
        <v>131</v>
      </c>
    </row>
    <row r="139" spans="1:38" x14ac:dyDescent="0.15">
      <c r="A139" s="52">
        <v>132</v>
      </c>
      <c r="B139" s="145" t="str">
        <f>IF(G139="","",IF(受験申込書!$Q$13="",受験申込書!$L$7,$H$1&amp;"-"&amp;TEXT(A139,"000")&amp;"-"&amp;PROPER(G139)&amp;"_"&amp;PROPER(H139)&amp;".jpg"))</f>
        <v/>
      </c>
      <c r="C139" s="88"/>
      <c r="D139" s="88"/>
      <c r="E139" s="88"/>
      <c r="F139" s="88"/>
      <c r="G139" s="88"/>
      <c r="H139" s="88"/>
      <c r="I139" s="117"/>
      <c r="J139" s="119"/>
      <c r="K139" s="88"/>
      <c r="L139" s="116"/>
      <c r="M139" s="88"/>
      <c r="N139" s="88"/>
      <c r="O139" s="88"/>
      <c r="P139" s="88"/>
      <c r="Q139" s="88"/>
      <c r="R139" s="88"/>
      <c r="S139" s="88"/>
      <c r="T139" s="88"/>
      <c r="U139" s="88"/>
      <c r="V139" s="88"/>
      <c r="W139" s="89"/>
      <c r="Y139" s="129">
        <v>132</v>
      </c>
      <c r="Z139" s="53" t="str">
        <f>IF($C139="","",受験申込書!$M$16)</f>
        <v/>
      </c>
      <c r="AA139" s="70" t="str">
        <f>IF(OR($C139="",K139=""),"",VLOOKUP(K139,受験申込書!$V$15:$W$20,2,FALSE))</f>
        <v/>
      </c>
      <c r="AB139" s="77" t="str">
        <f t="shared" si="6"/>
        <v/>
      </c>
      <c r="AC139" s="41" t="str">
        <f t="shared" si="7"/>
        <v/>
      </c>
      <c r="AD139" s="77" t="str">
        <f>IF($AA139="","",VLOOKUP(AA139,受験申込書!$W$15:$X$20,2,FALSE))</f>
        <v/>
      </c>
      <c r="AE139" s="54" t="str">
        <f>IF($AA139="","",受験申込書!$F$22)</f>
        <v/>
      </c>
      <c r="AF139" s="55" t="str">
        <f>IF($AA139="","",受験申込書!$M$25)</f>
        <v/>
      </c>
      <c r="AG139" s="55" t="str">
        <f>IF(OR($AA139="",受験申込書!$F$25=""),"",受験申込書!$F$25)&amp;""</f>
        <v/>
      </c>
      <c r="AH139" s="112" t="str">
        <f>IF($AA139="","","申込責任者："&amp;受験申込書!$F$28&amp;受験申込書!$F$29)</f>
        <v/>
      </c>
      <c r="AI139" s="240" t="str">
        <f>IF($C139="","",受験申込書!$M$44)</f>
        <v/>
      </c>
      <c r="AJ139" s="240" t="str">
        <f>IF($C139="","",受験申込書!$M$46)</f>
        <v/>
      </c>
      <c r="AK139" s="25">
        <f t="shared" si="8"/>
        <v>0</v>
      </c>
      <c r="AL139" s="25">
        <v>132</v>
      </c>
    </row>
    <row r="140" spans="1:38" x14ac:dyDescent="0.15">
      <c r="A140" s="52">
        <v>133</v>
      </c>
      <c r="B140" s="145" t="str">
        <f>IF(G140="","",IF(受験申込書!$Q$13="",受験申込書!$L$7,$H$1&amp;"-"&amp;TEXT(A140,"000")&amp;"-"&amp;PROPER(G140)&amp;"_"&amp;PROPER(H140)&amp;".jpg"))</f>
        <v/>
      </c>
      <c r="C140" s="88"/>
      <c r="D140" s="88"/>
      <c r="E140" s="88"/>
      <c r="F140" s="88"/>
      <c r="G140" s="88"/>
      <c r="H140" s="88"/>
      <c r="I140" s="117"/>
      <c r="J140" s="119"/>
      <c r="K140" s="88"/>
      <c r="L140" s="116"/>
      <c r="M140" s="88"/>
      <c r="N140" s="88"/>
      <c r="O140" s="88"/>
      <c r="P140" s="88"/>
      <c r="Q140" s="88"/>
      <c r="R140" s="88"/>
      <c r="S140" s="88"/>
      <c r="T140" s="88"/>
      <c r="U140" s="88"/>
      <c r="V140" s="88"/>
      <c r="W140" s="89"/>
      <c r="Y140" s="129">
        <v>133</v>
      </c>
      <c r="Z140" s="53" t="str">
        <f>IF($C140="","",受験申込書!$M$16)</f>
        <v/>
      </c>
      <c r="AA140" s="70" t="str">
        <f>IF(OR($C140="",K140=""),"",VLOOKUP(K140,受験申込書!$V$15:$W$20,2,FALSE))</f>
        <v/>
      </c>
      <c r="AB140" s="77" t="str">
        <f t="shared" si="6"/>
        <v/>
      </c>
      <c r="AC140" s="41" t="str">
        <f t="shared" si="7"/>
        <v/>
      </c>
      <c r="AD140" s="77" t="str">
        <f>IF($AA140="","",VLOOKUP(AA140,受験申込書!$W$15:$X$20,2,FALSE))</f>
        <v/>
      </c>
      <c r="AE140" s="54" t="str">
        <f>IF($AA140="","",受験申込書!$F$22)</f>
        <v/>
      </c>
      <c r="AF140" s="55" t="str">
        <f>IF($AA140="","",受験申込書!$M$25)</f>
        <v/>
      </c>
      <c r="AG140" s="55" t="str">
        <f>IF(OR($AA140="",受験申込書!$F$25=""),"",受験申込書!$F$25)&amp;""</f>
        <v/>
      </c>
      <c r="AH140" s="112" t="str">
        <f>IF($AA140="","","申込責任者："&amp;受験申込書!$F$28&amp;受験申込書!$F$29)</f>
        <v/>
      </c>
      <c r="AI140" s="240" t="str">
        <f>IF($C140="","",受験申込書!$M$44)</f>
        <v/>
      </c>
      <c r="AJ140" s="240" t="str">
        <f>IF($C140="","",受験申込書!$M$46)</f>
        <v/>
      </c>
      <c r="AK140" s="25">
        <f t="shared" si="8"/>
        <v>0</v>
      </c>
      <c r="AL140" s="25">
        <v>133</v>
      </c>
    </row>
    <row r="141" spans="1:38" x14ac:dyDescent="0.15">
      <c r="A141" s="52">
        <v>134</v>
      </c>
      <c r="B141" s="145" t="str">
        <f>IF(G141="","",IF(受験申込書!$Q$13="",受験申込書!$L$7,$H$1&amp;"-"&amp;TEXT(A141,"000")&amp;"-"&amp;PROPER(G141)&amp;"_"&amp;PROPER(H141)&amp;".jpg"))</f>
        <v/>
      </c>
      <c r="C141" s="88"/>
      <c r="D141" s="88"/>
      <c r="E141" s="88"/>
      <c r="F141" s="88"/>
      <c r="G141" s="88"/>
      <c r="H141" s="88"/>
      <c r="I141" s="117"/>
      <c r="J141" s="119"/>
      <c r="K141" s="88"/>
      <c r="L141" s="116"/>
      <c r="M141" s="88"/>
      <c r="N141" s="88"/>
      <c r="O141" s="88"/>
      <c r="P141" s="88"/>
      <c r="Q141" s="88"/>
      <c r="R141" s="88"/>
      <c r="S141" s="88"/>
      <c r="T141" s="88"/>
      <c r="U141" s="88"/>
      <c r="V141" s="88"/>
      <c r="W141" s="89"/>
      <c r="Y141" s="129">
        <v>134</v>
      </c>
      <c r="Z141" s="53" t="str">
        <f>IF($C141="","",受験申込書!$M$16)</f>
        <v/>
      </c>
      <c r="AA141" s="70" t="str">
        <f>IF(OR($C141="",K141=""),"",VLOOKUP(K141,受験申込書!$V$15:$W$20,2,FALSE))</f>
        <v/>
      </c>
      <c r="AB141" s="77" t="str">
        <f t="shared" si="6"/>
        <v/>
      </c>
      <c r="AC141" s="41" t="str">
        <f t="shared" si="7"/>
        <v/>
      </c>
      <c r="AD141" s="77" t="str">
        <f>IF($AA141="","",VLOOKUP(AA141,受験申込書!$W$15:$X$20,2,FALSE))</f>
        <v/>
      </c>
      <c r="AE141" s="54" t="str">
        <f>IF($AA141="","",受験申込書!$F$22)</f>
        <v/>
      </c>
      <c r="AF141" s="55" t="str">
        <f>IF($AA141="","",受験申込書!$M$25)</f>
        <v/>
      </c>
      <c r="AG141" s="55" t="str">
        <f>IF(OR($AA141="",受験申込書!$F$25=""),"",受験申込書!$F$25)&amp;""</f>
        <v/>
      </c>
      <c r="AH141" s="112" t="str">
        <f>IF($AA141="","","申込責任者："&amp;受験申込書!$F$28&amp;受験申込書!$F$29)</f>
        <v/>
      </c>
      <c r="AI141" s="240" t="str">
        <f>IF($C141="","",受験申込書!$M$44)</f>
        <v/>
      </c>
      <c r="AJ141" s="240" t="str">
        <f>IF($C141="","",受験申込書!$M$46)</f>
        <v/>
      </c>
      <c r="AK141" s="25">
        <f t="shared" si="8"/>
        <v>0</v>
      </c>
      <c r="AL141" s="25">
        <v>134</v>
      </c>
    </row>
    <row r="142" spans="1:38" x14ac:dyDescent="0.15">
      <c r="A142" s="52">
        <v>135</v>
      </c>
      <c r="B142" s="145" t="str">
        <f>IF(G142="","",IF(受験申込書!$Q$13="",受験申込書!$L$7,$H$1&amp;"-"&amp;TEXT(A142,"000")&amp;"-"&amp;PROPER(G142)&amp;"_"&amp;PROPER(H142)&amp;".jpg"))</f>
        <v/>
      </c>
      <c r="C142" s="88"/>
      <c r="D142" s="88"/>
      <c r="E142" s="88"/>
      <c r="F142" s="88"/>
      <c r="G142" s="88"/>
      <c r="H142" s="88"/>
      <c r="I142" s="117"/>
      <c r="J142" s="119"/>
      <c r="K142" s="88"/>
      <c r="L142" s="116"/>
      <c r="M142" s="88"/>
      <c r="N142" s="88"/>
      <c r="O142" s="88"/>
      <c r="P142" s="88"/>
      <c r="Q142" s="88"/>
      <c r="R142" s="88"/>
      <c r="S142" s="88"/>
      <c r="T142" s="88"/>
      <c r="U142" s="88"/>
      <c r="V142" s="88"/>
      <c r="W142" s="89"/>
      <c r="Y142" s="129">
        <v>135</v>
      </c>
      <c r="Z142" s="53" t="str">
        <f>IF($C142="","",受験申込書!$M$16)</f>
        <v/>
      </c>
      <c r="AA142" s="70" t="str">
        <f>IF(OR($C142="",K142=""),"",VLOOKUP(K142,受験申込書!$V$15:$W$20,2,FALSE))</f>
        <v/>
      </c>
      <c r="AB142" s="77" t="str">
        <f t="shared" si="6"/>
        <v/>
      </c>
      <c r="AC142" s="41" t="str">
        <f t="shared" si="7"/>
        <v/>
      </c>
      <c r="AD142" s="77" t="str">
        <f>IF($AA142="","",VLOOKUP(AA142,受験申込書!$W$15:$X$20,2,FALSE))</f>
        <v/>
      </c>
      <c r="AE142" s="54" t="str">
        <f>IF($AA142="","",受験申込書!$F$22)</f>
        <v/>
      </c>
      <c r="AF142" s="55" t="str">
        <f>IF($AA142="","",受験申込書!$M$25)</f>
        <v/>
      </c>
      <c r="AG142" s="55" t="str">
        <f>IF(OR($AA142="",受験申込書!$F$25=""),"",受験申込書!$F$25)&amp;""</f>
        <v/>
      </c>
      <c r="AH142" s="112" t="str">
        <f>IF($AA142="","","申込責任者："&amp;受験申込書!$F$28&amp;受験申込書!$F$29)</f>
        <v/>
      </c>
      <c r="AI142" s="240" t="str">
        <f>IF($C142="","",受験申込書!$M$44)</f>
        <v/>
      </c>
      <c r="AJ142" s="240" t="str">
        <f>IF($C142="","",受験申込書!$M$46)</f>
        <v/>
      </c>
      <c r="AK142" s="25">
        <f t="shared" si="8"/>
        <v>0</v>
      </c>
      <c r="AL142" s="25">
        <v>135</v>
      </c>
    </row>
    <row r="143" spans="1:38" x14ac:dyDescent="0.15">
      <c r="A143" s="52">
        <v>136</v>
      </c>
      <c r="B143" s="145" t="str">
        <f>IF(G143="","",IF(受験申込書!$Q$13="",受験申込書!$L$7,$H$1&amp;"-"&amp;TEXT(A143,"000")&amp;"-"&amp;PROPER(G143)&amp;"_"&amp;PROPER(H143)&amp;".jpg"))</f>
        <v/>
      </c>
      <c r="C143" s="88"/>
      <c r="D143" s="88"/>
      <c r="E143" s="88"/>
      <c r="F143" s="88"/>
      <c r="G143" s="88"/>
      <c r="H143" s="88"/>
      <c r="I143" s="117"/>
      <c r="J143" s="119"/>
      <c r="K143" s="88"/>
      <c r="L143" s="116"/>
      <c r="M143" s="88"/>
      <c r="N143" s="88"/>
      <c r="O143" s="88"/>
      <c r="P143" s="88"/>
      <c r="Q143" s="88"/>
      <c r="R143" s="88"/>
      <c r="S143" s="88"/>
      <c r="T143" s="88"/>
      <c r="U143" s="88"/>
      <c r="V143" s="88"/>
      <c r="W143" s="89"/>
      <c r="Y143" s="129">
        <v>136</v>
      </c>
      <c r="Z143" s="53" t="str">
        <f>IF($C143="","",受験申込書!$M$16)</f>
        <v/>
      </c>
      <c r="AA143" s="70" t="str">
        <f>IF(OR($C143="",K143=""),"",VLOOKUP(K143,受験申込書!$V$15:$W$20,2,FALSE))</f>
        <v/>
      </c>
      <c r="AB143" s="77" t="str">
        <f t="shared" si="6"/>
        <v/>
      </c>
      <c r="AC143" s="41" t="str">
        <f t="shared" si="7"/>
        <v/>
      </c>
      <c r="AD143" s="77" t="str">
        <f>IF($AA143="","",VLOOKUP(AA143,受験申込書!$W$15:$X$20,2,FALSE))</f>
        <v/>
      </c>
      <c r="AE143" s="54" t="str">
        <f>IF($AA143="","",受験申込書!$F$22)</f>
        <v/>
      </c>
      <c r="AF143" s="55" t="str">
        <f>IF($AA143="","",受験申込書!$M$25)</f>
        <v/>
      </c>
      <c r="AG143" s="55" t="str">
        <f>IF(OR($AA143="",受験申込書!$F$25=""),"",受験申込書!$F$25)&amp;""</f>
        <v/>
      </c>
      <c r="AH143" s="112" t="str">
        <f>IF($AA143="","","申込責任者："&amp;受験申込書!$F$28&amp;受験申込書!$F$29)</f>
        <v/>
      </c>
      <c r="AI143" s="240" t="str">
        <f>IF($C143="","",受験申込書!$M$44)</f>
        <v/>
      </c>
      <c r="AJ143" s="240" t="str">
        <f>IF($C143="","",受験申込書!$M$46)</f>
        <v/>
      </c>
      <c r="AK143" s="25">
        <f t="shared" si="8"/>
        <v>0</v>
      </c>
      <c r="AL143" s="25">
        <v>136</v>
      </c>
    </row>
    <row r="144" spans="1:38" x14ac:dyDescent="0.15">
      <c r="A144" s="52">
        <v>137</v>
      </c>
      <c r="B144" s="145" t="str">
        <f>IF(G144="","",IF(受験申込書!$Q$13="",受験申込書!$L$7,$H$1&amp;"-"&amp;TEXT(A144,"000")&amp;"-"&amp;PROPER(G144)&amp;"_"&amp;PROPER(H144)&amp;".jpg"))</f>
        <v/>
      </c>
      <c r="C144" s="88"/>
      <c r="D144" s="88"/>
      <c r="E144" s="88"/>
      <c r="F144" s="88"/>
      <c r="G144" s="88"/>
      <c r="H144" s="88"/>
      <c r="I144" s="117"/>
      <c r="J144" s="119"/>
      <c r="K144" s="88"/>
      <c r="L144" s="116"/>
      <c r="M144" s="88"/>
      <c r="N144" s="88"/>
      <c r="O144" s="88"/>
      <c r="P144" s="88"/>
      <c r="Q144" s="88"/>
      <c r="R144" s="88"/>
      <c r="S144" s="88"/>
      <c r="T144" s="88"/>
      <c r="U144" s="88"/>
      <c r="V144" s="88"/>
      <c r="W144" s="89"/>
      <c r="Y144" s="129">
        <v>137</v>
      </c>
      <c r="Z144" s="53" t="str">
        <f>IF($C144="","",受験申込書!$M$16)</f>
        <v/>
      </c>
      <c r="AA144" s="70" t="str">
        <f>IF(OR($C144="",K144=""),"",VLOOKUP(K144,受験申込書!$V$15:$W$20,2,FALSE))</f>
        <v/>
      </c>
      <c r="AB144" s="77" t="str">
        <f t="shared" si="6"/>
        <v/>
      </c>
      <c r="AC144" s="41" t="str">
        <f t="shared" si="7"/>
        <v/>
      </c>
      <c r="AD144" s="77" t="str">
        <f>IF($AA144="","",VLOOKUP(AA144,受験申込書!$W$15:$X$20,2,FALSE))</f>
        <v/>
      </c>
      <c r="AE144" s="54" t="str">
        <f>IF($AA144="","",受験申込書!$F$22)</f>
        <v/>
      </c>
      <c r="AF144" s="55" t="str">
        <f>IF($AA144="","",受験申込書!$M$25)</f>
        <v/>
      </c>
      <c r="AG144" s="55" t="str">
        <f>IF(OR($AA144="",受験申込書!$F$25=""),"",受験申込書!$F$25)&amp;""</f>
        <v/>
      </c>
      <c r="AH144" s="112" t="str">
        <f>IF($AA144="","","申込責任者："&amp;受験申込書!$F$28&amp;受験申込書!$F$29)</f>
        <v/>
      </c>
      <c r="AI144" s="240" t="str">
        <f>IF($C144="","",受験申込書!$M$44)</f>
        <v/>
      </c>
      <c r="AJ144" s="240" t="str">
        <f>IF($C144="","",受験申込書!$M$46)</f>
        <v/>
      </c>
      <c r="AK144" s="25">
        <f t="shared" si="8"/>
        <v>0</v>
      </c>
      <c r="AL144" s="25">
        <v>137</v>
      </c>
    </row>
    <row r="145" spans="1:38" x14ac:dyDescent="0.15">
      <c r="A145" s="52">
        <v>138</v>
      </c>
      <c r="B145" s="145" t="str">
        <f>IF(G145="","",IF(受験申込書!$Q$13="",受験申込書!$L$7,$H$1&amp;"-"&amp;TEXT(A145,"000")&amp;"-"&amp;PROPER(G145)&amp;"_"&amp;PROPER(H145)&amp;".jpg"))</f>
        <v/>
      </c>
      <c r="C145" s="88"/>
      <c r="D145" s="88"/>
      <c r="E145" s="88"/>
      <c r="F145" s="88"/>
      <c r="G145" s="88"/>
      <c r="H145" s="88"/>
      <c r="I145" s="117"/>
      <c r="J145" s="119"/>
      <c r="K145" s="88"/>
      <c r="L145" s="116"/>
      <c r="M145" s="88"/>
      <c r="N145" s="88"/>
      <c r="O145" s="88"/>
      <c r="P145" s="88"/>
      <c r="Q145" s="88"/>
      <c r="R145" s="88"/>
      <c r="S145" s="88"/>
      <c r="T145" s="88"/>
      <c r="U145" s="88"/>
      <c r="V145" s="88"/>
      <c r="W145" s="89"/>
      <c r="Y145" s="129">
        <v>138</v>
      </c>
      <c r="Z145" s="53" t="str">
        <f>IF($C145="","",受験申込書!$M$16)</f>
        <v/>
      </c>
      <c r="AA145" s="70" t="str">
        <f>IF(OR($C145="",K145=""),"",VLOOKUP(K145,受験申込書!$V$15:$W$20,2,FALSE))</f>
        <v/>
      </c>
      <c r="AB145" s="77" t="str">
        <f t="shared" si="6"/>
        <v/>
      </c>
      <c r="AC145" s="41" t="str">
        <f t="shared" si="7"/>
        <v/>
      </c>
      <c r="AD145" s="77" t="str">
        <f>IF($AA145="","",VLOOKUP(AA145,受験申込書!$W$15:$X$20,2,FALSE))</f>
        <v/>
      </c>
      <c r="AE145" s="54" t="str">
        <f>IF($AA145="","",受験申込書!$F$22)</f>
        <v/>
      </c>
      <c r="AF145" s="55" t="str">
        <f>IF($AA145="","",受験申込書!$M$25)</f>
        <v/>
      </c>
      <c r="AG145" s="55" t="str">
        <f>IF(OR($AA145="",受験申込書!$F$25=""),"",受験申込書!$F$25)&amp;""</f>
        <v/>
      </c>
      <c r="AH145" s="112" t="str">
        <f>IF($AA145="","","申込責任者："&amp;受験申込書!$F$28&amp;受験申込書!$F$29)</f>
        <v/>
      </c>
      <c r="AI145" s="240" t="str">
        <f>IF($C145="","",受験申込書!$M$44)</f>
        <v/>
      </c>
      <c r="AJ145" s="240" t="str">
        <f>IF($C145="","",受験申込書!$M$46)</f>
        <v/>
      </c>
      <c r="AK145" s="25">
        <f t="shared" si="8"/>
        <v>0</v>
      </c>
      <c r="AL145" s="25">
        <v>138</v>
      </c>
    </row>
    <row r="146" spans="1:38" x14ac:dyDescent="0.15">
      <c r="A146" s="52">
        <v>139</v>
      </c>
      <c r="B146" s="145" t="str">
        <f>IF(G146="","",IF(受験申込書!$Q$13="",受験申込書!$L$7,$H$1&amp;"-"&amp;TEXT(A146,"000")&amp;"-"&amp;PROPER(G146)&amp;"_"&amp;PROPER(H146)&amp;".jpg"))</f>
        <v/>
      </c>
      <c r="C146" s="88"/>
      <c r="D146" s="88"/>
      <c r="E146" s="88"/>
      <c r="F146" s="88"/>
      <c r="G146" s="88"/>
      <c r="H146" s="88"/>
      <c r="I146" s="117"/>
      <c r="J146" s="119"/>
      <c r="K146" s="88"/>
      <c r="L146" s="116"/>
      <c r="M146" s="88"/>
      <c r="N146" s="88"/>
      <c r="O146" s="88"/>
      <c r="P146" s="88"/>
      <c r="Q146" s="88"/>
      <c r="R146" s="88"/>
      <c r="S146" s="88"/>
      <c r="T146" s="88"/>
      <c r="U146" s="88"/>
      <c r="V146" s="88"/>
      <c r="W146" s="89"/>
      <c r="Y146" s="129">
        <v>139</v>
      </c>
      <c r="Z146" s="53" t="str">
        <f>IF($C146="","",受験申込書!$M$16)</f>
        <v/>
      </c>
      <c r="AA146" s="70" t="str">
        <f>IF(OR($C146="",K146=""),"",VLOOKUP(K146,受験申込書!$V$15:$W$20,2,FALSE))</f>
        <v/>
      </c>
      <c r="AB146" s="77" t="str">
        <f t="shared" si="6"/>
        <v/>
      </c>
      <c r="AC146" s="41" t="str">
        <f t="shared" si="7"/>
        <v/>
      </c>
      <c r="AD146" s="77" t="str">
        <f>IF($AA146="","",VLOOKUP(AA146,受験申込書!$W$15:$X$20,2,FALSE))</f>
        <v/>
      </c>
      <c r="AE146" s="54" t="str">
        <f>IF($AA146="","",受験申込書!$F$22)</f>
        <v/>
      </c>
      <c r="AF146" s="55" t="str">
        <f>IF($AA146="","",受験申込書!$M$25)</f>
        <v/>
      </c>
      <c r="AG146" s="55" t="str">
        <f>IF(OR($AA146="",受験申込書!$F$25=""),"",受験申込書!$F$25)&amp;""</f>
        <v/>
      </c>
      <c r="AH146" s="112" t="str">
        <f>IF($AA146="","","申込責任者："&amp;受験申込書!$F$28&amp;受験申込書!$F$29)</f>
        <v/>
      </c>
      <c r="AI146" s="240" t="str">
        <f>IF($C146="","",受験申込書!$M$44)</f>
        <v/>
      </c>
      <c r="AJ146" s="240" t="str">
        <f>IF($C146="","",受験申込書!$M$46)</f>
        <v/>
      </c>
      <c r="AK146" s="25">
        <f t="shared" si="8"/>
        <v>0</v>
      </c>
      <c r="AL146" s="25">
        <v>139</v>
      </c>
    </row>
    <row r="147" spans="1:38" x14ac:dyDescent="0.15">
      <c r="A147" s="52">
        <v>140</v>
      </c>
      <c r="B147" s="145" t="str">
        <f>IF(G147="","",IF(受験申込書!$Q$13="",受験申込書!$L$7,$H$1&amp;"-"&amp;TEXT(A147,"000")&amp;"-"&amp;PROPER(G147)&amp;"_"&amp;PROPER(H147)&amp;".jpg"))</f>
        <v/>
      </c>
      <c r="C147" s="88"/>
      <c r="D147" s="88"/>
      <c r="E147" s="88"/>
      <c r="F147" s="88"/>
      <c r="G147" s="88"/>
      <c r="H147" s="88"/>
      <c r="I147" s="117"/>
      <c r="J147" s="119"/>
      <c r="K147" s="88"/>
      <c r="L147" s="116"/>
      <c r="M147" s="88"/>
      <c r="N147" s="88"/>
      <c r="O147" s="88"/>
      <c r="P147" s="88"/>
      <c r="Q147" s="88"/>
      <c r="R147" s="88"/>
      <c r="S147" s="88"/>
      <c r="T147" s="88"/>
      <c r="U147" s="88"/>
      <c r="V147" s="88"/>
      <c r="W147" s="89"/>
      <c r="Y147" s="129">
        <v>140</v>
      </c>
      <c r="Z147" s="53" t="str">
        <f>IF($C147="","",受験申込書!$M$16)</f>
        <v/>
      </c>
      <c r="AA147" s="70" t="str">
        <f>IF(OR($C147="",K147=""),"",VLOOKUP(K147,受験申込書!$V$15:$W$20,2,FALSE))</f>
        <v/>
      </c>
      <c r="AB147" s="77" t="str">
        <f t="shared" si="6"/>
        <v/>
      </c>
      <c r="AC147" s="41" t="str">
        <f t="shared" si="7"/>
        <v/>
      </c>
      <c r="AD147" s="77" t="str">
        <f>IF($AA147="","",VLOOKUP(AA147,受験申込書!$W$15:$X$20,2,FALSE))</f>
        <v/>
      </c>
      <c r="AE147" s="54" t="str">
        <f>IF($AA147="","",受験申込書!$F$22)</f>
        <v/>
      </c>
      <c r="AF147" s="55" t="str">
        <f>IF($AA147="","",受験申込書!$M$25)</f>
        <v/>
      </c>
      <c r="AG147" s="55" t="str">
        <f>IF(OR($AA147="",受験申込書!$F$25=""),"",受験申込書!$F$25)&amp;""</f>
        <v/>
      </c>
      <c r="AH147" s="112" t="str">
        <f>IF($AA147="","","申込責任者："&amp;受験申込書!$F$28&amp;受験申込書!$F$29)</f>
        <v/>
      </c>
      <c r="AI147" s="240" t="str">
        <f>IF($C147="","",受験申込書!$M$44)</f>
        <v/>
      </c>
      <c r="AJ147" s="240" t="str">
        <f>IF($C147="","",受験申込書!$M$46)</f>
        <v/>
      </c>
      <c r="AK147" s="25">
        <f t="shared" si="8"/>
        <v>0</v>
      </c>
      <c r="AL147" s="25">
        <v>140</v>
      </c>
    </row>
    <row r="148" spans="1:38" x14ac:dyDescent="0.15">
      <c r="A148" s="52">
        <v>141</v>
      </c>
      <c r="B148" s="145" t="str">
        <f>IF(G148="","",IF(受験申込書!$Q$13="",受験申込書!$L$7,$H$1&amp;"-"&amp;TEXT(A148,"000")&amp;"-"&amp;PROPER(G148)&amp;"_"&amp;PROPER(H148)&amp;".jpg"))</f>
        <v/>
      </c>
      <c r="C148" s="88"/>
      <c r="D148" s="88"/>
      <c r="E148" s="88"/>
      <c r="F148" s="88"/>
      <c r="G148" s="88"/>
      <c r="H148" s="88"/>
      <c r="I148" s="117"/>
      <c r="J148" s="119"/>
      <c r="K148" s="88"/>
      <c r="L148" s="116"/>
      <c r="M148" s="88"/>
      <c r="N148" s="88"/>
      <c r="O148" s="88"/>
      <c r="P148" s="88"/>
      <c r="Q148" s="88"/>
      <c r="R148" s="88"/>
      <c r="S148" s="88"/>
      <c r="T148" s="88"/>
      <c r="U148" s="88"/>
      <c r="V148" s="88"/>
      <c r="W148" s="89"/>
      <c r="Y148" s="129">
        <v>141</v>
      </c>
      <c r="Z148" s="53" t="str">
        <f>IF($C148="","",受験申込書!$M$16)</f>
        <v/>
      </c>
      <c r="AA148" s="70" t="str">
        <f>IF(OR($C148="",K148=""),"",VLOOKUP(K148,受験申込書!$V$15:$W$20,2,FALSE))</f>
        <v/>
      </c>
      <c r="AB148" s="77" t="str">
        <f t="shared" si="6"/>
        <v/>
      </c>
      <c r="AC148" s="41" t="str">
        <f t="shared" si="7"/>
        <v/>
      </c>
      <c r="AD148" s="77" t="str">
        <f>IF($AA148="","",VLOOKUP(AA148,受験申込書!$W$15:$X$20,2,FALSE))</f>
        <v/>
      </c>
      <c r="AE148" s="54" t="str">
        <f>IF($AA148="","",受験申込書!$F$22)</f>
        <v/>
      </c>
      <c r="AF148" s="55" t="str">
        <f>IF($AA148="","",受験申込書!$M$25)</f>
        <v/>
      </c>
      <c r="AG148" s="55" t="str">
        <f>IF(OR($AA148="",受験申込書!$F$25=""),"",受験申込書!$F$25)&amp;""</f>
        <v/>
      </c>
      <c r="AH148" s="112" t="str">
        <f>IF($AA148="","","申込責任者："&amp;受験申込書!$F$28&amp;受験申込書!$F$29)</f>
        <v/>
      </c>
      <c r="AI148" s="240" t="str">
        <f>IF($C148="","",受験申込書!$M$44)</f>
        <v/>
      </c>
      <c r="AJ148" s="240" t="str">
        <f>IF($C148="","",受験申込書!$M$46)</f>
        <v/>
      </c>
      <c r="AK148" s="25">
        <f t="shared" si="8"/>
        <v>0</v>
      </c>
      <c r="AL148" s="25">
        <v>141</v>
      </c>
    </row>
    <row r="149" spans="1:38" x14ac:dyDescent="0.15">
      <c r="A149" s="52">
        <v>142</v>
      </c>
      <c r="B149" s="145" t="str">
        <f>IF(G149="","",IF(受験申込書!$Q$13="",受験申込書!$L$7,$H$1&amp;"-"&amp;TEXT(A149,"000")&amp;"-"&amp;PROPER(G149)&amp;"_"&amp;PROPER(H149)&amp;".jpg"))</f>
        <v/>
      </c>
      <c r="C149" s="88"/>
      <c r="D149" s="88"/>
      <c r="E149" s="88"/>
      <c r="F149" s="88"/>
      <c r="G149" s="88"/>
      <c r="H149" s="88"/>
      <c r="I149" s="117"/>
      <c r="J149" s="119"/>
      <c r="K149" s="88"/>
      <c r="L149" s="116"/>
      <c r="M149" s="88"/>
      <c r="N149" s="88"/>
      <c r="O149" s="88"/>
      <c r="P149" s="88"/>
      <c r="Q149" s="88"/>
      <c r="R149" s="88"/>
      <c r="S149" s="88"/>
      <c r="T149" s="88"/>
      <c r="U149" s="88"/>
      <c r="V149" s="88"/>
      <c r="W149" s="89"/>
      <c r="Y149" s="129">
        <v>142</v>
      </c>
      <c r="Z149" s="53" t="str">
        <f>IF($C149="","",受験申込書!$M$16)</f>
        <v/>
      </c>
      <c r="AA149" s="70" t="str">
        <f>IF(OR($C149="",K149=""),"",VLOOKUP(K149,受験申込書!$V$15:$W$20,2,FALSE))</f>
        <v/>
      </c>
      <c r="AB149" s="77" t="str">
        <f t="shared" si="6"/>
        <v/>
      </c>
      <c r="AC149" s="41" t="str">
        <f t="shared" si="7"/>
        <v/>
      </c>
      <c r="AD149" s="77" t="str">
        <f>IF($AA149="","",VLOOKUP(AA149,受験申込書!$W$15:$X$20,2,FALSE))</f>
        <v/>
      </c>
      <c r="AE149" s="54" t="str">
        <f>IF($AA149="","",受験申込書!$F$22)</f>
        <v/>
      </c>
      <c r="AF149" s="55" t="str">
        <f>IF($AA149="","",受験申込書!$M$25)</f>
        <v/>
      </c>
      <c r="AG149" s="55" t="str">
        <f>IF(OR($AA149="",受験申込書!$F$25=""),"",受験申込書!$F$25)&amp;""</f>
        <v/>
      </c>
      <c r="AH149" s="112" t="str">
        <f>IF($AA149="","","申込責任者："&amp;受験申込書!$F$28&amp;受験申込書!$F$29)</f>
        <v/>
      </c>
      <c r="AI149" s="240" t="str">
        <f>IF($C149="","",受験申込書!$M$44)</f>
        <v/>
      </c>
      <c r="AJ149" s="240" t="str">
        <f>IF($C149="","",受験申込書!$M$46)</f>
        <v/>
      </c>
      <c r="AK149" s="25">
        <f t="shared" si="8"/>
        <v>0</v>
      </c>
      <c r="AL149" s="25">
        <v>142</v>
      </c>
    </row>
    <row r="150" spans="1:38" x14ac:dyDescent="0.15">
      <c r="A150" s="52">
        <v>143</v>
      </c>
      <c r="B150" s="145" t="str">
        <f>IF(G150="","",IF(受験申込書!$Q$13="",受験申込書!$L$7,$H$1&amp;"-"&amp;TEXT(A150,"000")&amp;"-"&amp;PROPER(G150)&amp;"_"&amp;PROPER(H150)&amp;".jpg"))</f>
        <v/>
      </c>
      <c r="C150" s="88"/>
      <c r="D150" s="88"/>
      <c r="E150" s="88"/>
      <c r="F150" s="88"/>
      <c r="G150" s="88"/>
      <c r="H150" s="88"/>
      <c r="I150" s="117"/>
      <c r="J150" s="119"/>
      <c r="K150" s="88"/>
      <c r="L150" s="116"/>
      <c r="M150" s="88"/>
      <c r="N150" s="88"/>
      <c r="O150" s="88"/>
      <c r="P150" s="88"/>
      <c r="Q150" s="88"/>
      <c r="R150" s="88"/>
      <c r="S150" s="88"/>
      <c r="T150" s="88"/>
      <c r="U150" s="88"/>
      <c r="V150" s="88"/>
      <c r="W150" s="89"/>
      <c r="Y150" s="129">
        <v>143</v>
      </c>
      <c r="Z150" s="53" t="str">
        <f>IF($C150="","",受験申込書!$M$16)</f>
        <v/>
      </c>
      <c r="AA150" s="70" t="str">
        <f>IF(OR($C150="",K150=""),"",VLOOKUP(K150,受験申込書!$V$15:$W$20,2,FALSE))</f>
        <v/>
      </c>
      <c r="AB150" s="77" t="str">
        <f t="shared" si="6"/>
        <v/>
      </c>
      <c r="AC150" s="41" t="str">
        <f t="shared" si="7"/>
        <v/>
      </c>
      <c r="AD150" s="77" t="str">
        <f>IF($AA150="","",VLOOKUP(AA150,受験申込書!$W$15:$X$20,2,FALSE))</f>
        <v/>
      </c>
      <c r="AE150" s="54" t="str">
        <f>IF($AA150="","",受験申込書!$F$22)</f>
        <v/>
      </c>
      <c r="AF150" s="55" t="str">
        <f>IF($AA150="","",受験申込書!$M$25)</f>
        <v/>
      </c>
      <c r="AG150" s="55" t="str">
        <f>IF(OR($AA150="",受験申込書!$F$25=""),"",受験申込書!$F$25)&amp;""</f>
        <v/>
      </c>
      <c r="AH150" s="112" t="str">
        <f>IF($AA150="","","申込責任者："&amp;受験申込書!$F$28&amp;受験申込書!$F$29)</f>
        <v/>
      </c>
      <c r="AI150" s="240" t="str">
        <f>IF($C150="","",受験申込書!$M$44)</f>
        <v/>
      </c>
      <c r="AJ150" s="240" t="str">
        <f>IF($C150="","",受験申込書!$M$46)</f>
        <v/>
      </c>
      <c r="AK150" s="25">
        <f t="shared" si="8"/>
        <v>0</v>
      </c>
      <c r="AL150" s="25">
        <v>143</v>
      </c>
    </row>
    <row r="151" spans="1:38" x14ac:dyDescent="0.15">
      <c r="A151" s="52">
        <v>144</v>
      </c>
      <c r="B151" s="145" t="str">
        <f>IF(G151="","",IF(受験申込書!$Q$13="",受験申込書!$L$7,$H$1&amp;"-"&amp;TEXT(A151,"000")&amp;"-"&amp;PROPER(G151)&amp;"_"&amp;PROPER(H151)&amp;".jpg"))</f>
        <v/>
      </c>
      <c r="C151" s="88"/>
      <c r="D151" s="88"/>
      <c r="E151" s="88"/>
      <c r="F151" s="88"/>
      <c r="G151" s="88"/>
      <c r="H151" s="88"/>
      <c r="I151" s="117"/>
      <c r="J151" s="119"/>
      <c r="K151" s="88"/>
      <c r="L151" s="116"/>
      <c r="M151" s="88"/>
      <c r="N151" s="88"/>
      <c r="O151" s="88"/>
      <c r="P151" s="88"/>
      <c r="Q151" s="88"/>
      <c r="R151" s="88"/>
      <c r="S151" s="88"/>
      <c r="T151" s="88"/>
      <c r="U151" s="88"/>
      <c r="V151" s="88"/>
      <c r="W151" s="89"/>
      <c r="Y151" s="129">
        <v>144</v>
      </c>
      <c r="Z151" s="53" t="str">
        <f>IF($C151="","",受験申込書!$M$16)</f>
        <v/>
      </c>
      <c r="AA151" s="70" t="str">
        <f>IF(OR($C151="",K151=""),"",VLOOKUP(K151,受験申込書!$V$15:$W$20,2,FALSE))</f>
        <v/>
      </c>
      <c r="AB151" s="77" t="str">
        <f t="shared" si="6"/>
        <v/>
      </c>
      <c r="AC151" s="41" t="str">
        <f t="shared" si="7"/>
        <v/>
      </c>
      <c r="AD151" s="77" t="str">
        <f>IF($AA151="","",VLOOKUP(AA151,受験申込書!$W$15:$X$20,2,FALSE))</f>
        <v/>
      </c>
      <c r="AE151" s="54" t="str">
        <f>IF($AA151="","",受験申込書!$F$22)</f>
        <v/>
      </c>
      <c r="AF151" s="55" t="str">
        <f>IF($AA151="","",受験申込書!$M$25)</f>
        <v/>
      </c>
      <c r="AG151" s="55" t="str">
        <f>IF(OR($AA151="",受験申込書!$F$25=""),"",受験申込書!$F$25)&amp;""</f>
        <v/>
      </c>
      <c r="AH151" s="112" t="str">
        <f>IF($AA151="","","申込責任者："&amp;受験申込書!$F$28&amp;受験申込書!$F$29)</f>
        <v/>
      </c>
      <c r="AI151" s="240" t="str">
        <f>IF($C151="","",受験申込書!$M$44)</f>
        <v/>
      </c>
      <c r="AJ151" s="240" t="str">
        <f>IF($C151="","",受験申込書!$M$46)</f>
        <v/>
      </c>
      <c r="AK151" s="25">
        <f t="shared" si="8"/>
        <v>0</v>
      </c>
      <c r="AL151" s="25">
        <v>144</v>
      </c>
    </row>
    <row r="152" spans="1:38" x14ac:dyDescent="0.15">
      <c r="A152" s="52">
        <v>145</v>
      </c>
      <c r="B152" s="145" t="str">
        <f>IF(G152="","",IF(受験申込書!$Q$13="",受験申込書!$L$7,$H$1&amp;"-"&amp;TEXT(A152,"000")&amp;"-"&amp;PROPER(G152)&amp;"_"&amp;PROPER(H152)&amp;".jpg"))</f>
        <v/>
      </c>
      <c r="C152" s="88"/>
      <c r="D152" s="88"/>
      <c r="E152" s="88"/>
      <c r="F152" s="88"/>
      <c r="G152" s="88"/>
      <c r="H152" s="88"/>
      <c r="I152" s="117"/>
      <c r="J152" s="119"/>
      <c r="K152" s="88"/>
      <c r="L152" s="116"/>
      <c r="M152" s="88"/>
      <c r="N152" s="88"/>
      <c r="O152" s="88"/>
      <c r="P152" s="88"/>
      <c r="Q152" s="88"/>
      <c r="R152" s="88"/>
      <c r="S152" s="88"/>
      <c r="T152" s="88"/>
      <c r="U152" s="88"/>
      <c r="V152" s="88"/>
      <c r="W152" s="89"/>
      <c r="Y152" s="129">
        <v>145</v>
      </c>
      <c r="Z152" s="53" t="str">
        <f>IF($C152="","",受験申込書!$M$16)</f>
        <v/>
      </c>
      <c r="AA152" s="70" t="str">
        <f>IF(OR($C152="",K152=""),"",VLOOKUP(K152,受験申込書!$V$15:$W$20,2,FALSE))</f>
        <v/>
      </c>
      <c r="AB152" s="77" t="str">
        <f t="shared" si="6"/>
        <v/>
      </c>
      <c r="AC152" s="41" t="str">
        <f t="shared" si="7"/>
        <v/>
      </c>
      <c r="AD152" s="77" t="str">
        <f>IF($AA152="","",VLOOKUP(AA152,受験申込書!$W$15:$X$20,2,FALSE))</f>
        <v/>
      </c>
      <c r="AE152" s="54" t="str">
        <f>IF($AA152="","",受験申込書!$F$22)</f>
        <v/>
      </c>
      <c r="AF152" s="55" t="str">
        <f>IF($AA152="","",受験申込書!$M$25)</f>
        <v/>
      </c>
      <c r="AG152" s="55" t="str">
        <f>IF(OR($AA152="",受験申込書!$F$25=""),"",受験申込書!$F$25)&amp;""</f>
        <v/>
      </c>
      <c r="AH152" s="112" t="str">
        <f>IF($AA152="","","申込責任者："&amp;受験申込書!$F$28&amp;受験申込書!$F$29)</f>
        <v/>
      </c>
      <c r="AI152" s="240" t="str">
        <f>IF($C152="","",受験申込書!$M$44)</f>
        <v/>
      </c>
      <c r="AJ152" s="240" t="str">
        <f>IF($C152="","",受験申込書!$M$46)</f>
        <v/>
      </c>
      <c r="AK152" s="25">
        <f t="shared" si="8"/>
        <v>0</v>
      </c>
      <c r="AL152" s="25">
        <v>145</v>
      </c>
    </row>
    <row r="153" spans="1:38" x14ac:dyDescent="0.15">
      <c r="A153" s="52">
        <v>146</v>
      </c>
      <c r="B153" s="145" t="str">
        <f>IF(G153="","",IF(受験申込書!$Q$13="",受験申込書!$L$7,$H$1&amp;"-"&amp;TEXT(A153,"000")&amp;"-"&amp;PROPER(G153)&amp;"_"&amp;PROPER(H153)&amp;".jpg"))</f>
        <v/>
      </c>
      <c r="C153" s="88"/>
      <c r="D153" s="88"/>
      <c r="E153" s="88"/>
      <c r="F153" s="88"/>
      <c r="G153" s="88"/>
      <c r="H153" s="88"/>
      <c r="I153" s="117"/>
      <c r="J153" s="119"/>
      <c r="K153" s="88"/>
      <c r="L153" s="116"/>
      <c r="M153" s="88"/>
      <c r="N153" s="88"/>
      <c r="O153" s="88"/>
      <c r="P153" s="88"/>
      <c r="Q153" s="88"/>
      <c r="R153" s="88"/>
      <c r="S153" s="88"/>
      <c r="T153" s="88"/>
      <c r="U153" s="88"/>
      <c r="V153" s="88"/>
      <c r="W153" s="89"/>
      <c r="Y153" s="129">
        <v>146</v>
      </c>
      <c r="Z153" s="53" t="str">
        <f>IF($C153="","",受験申込書!$M$16)</f>
        <v/>
      </c>
      <c r="AA153" s="70" t="str">
        <f>IF(OR($C153="",K153=""),"",VLOOKUP(K153,受験申込書!$V$15:$W$20,2,FALSE))</f>
        <v/>
      </c>
      <c r="AB153" s="77" t="str">
        <f t="shared" si="6"/>
        <v/>
      </c>
      <c r="AC153" s="41" t="str">
        <f t="shared" si="7"/>
        <v/>
      </c>
      <c r="AD153" s="77" t="str">
        <f>IF($AA153="","",VLOOKUP(AA153,受験申込書!$W$15:$X$20,2,FALSE))</f>
        <v/>
      </c>
      <c r="AE153" s="54" t="str">
        <f>IF($AA153="","",受験申込書!$F$22)</f>
        <v/>
      </c>
      <c r="AF153" s="55" t="str">
        <f>IF($AA153="","",受験申込書!$M$25)</f>
        <v/>
      </c>
      <c r="AG153" s="55" t="str">
        <f>IF(OR($AA153="",受験申込書!$F$25=""),"",受験申込書!$F$25)&amp;""</f>
        <v/>
      </c>
      <c r="AH153" s="112" t="str">
        <f>IF($AA153="","","申込責任者："&amp;受験申込書!$F$28&amp;受験申込書!$F$29)</f>
        <v/>
      </c>
      <c r="AI153" s="240" t="str">
        <f>IF($C153="","",受験申込書!$M$44)</f>
        <v/>
      </c>
      <c r="AJ153" s="240" t="str">
        <f>IF($C153="","",受験申込書!$M$46)</f>
        <v/>
      </c>
      <c r="AK153" s="25">
        <f t="shared" si="8"/>
        <v>0</v>
      </c>
      <c r="AL153" s="25">
        <v>146</v>
      </c>
    </row>
    <row r="154" spans="1:38" x14ac:dyDescent="0.15">
      <c r="A154" s="52">
        <v>147</v>
      </c>
      <c r="B154" s="145" t="str">
        <f>IF(G154="","",IF(受験申込書!$Q$13="",受験申込書!$L$7,$H$1&amp;"-"&amp;TEXT(A154,"000")&amp;"-"&amp;PROPER(G154)&amp;"_"&amp;PROPER(H154)&amp;".jpg"))</f>
        <v/>
      </c>
      <c r="C154" s="88"/>
      <c r="D154" s="88"/>
      <c r="E154" s="88"/>
      <c r="F154" s="88"/>
      <c r="G154" s="88"/>
      <c r="H154" s="88"/>
      <c r="I154" s="117"/>
      <c r="J154" s="119"/>
      <c r="K154" s="88"/>
      <c r="L154" s="116"/>
      <c r="M154" s="88"/>
      <c r="N154" s="88"/>
      <c r="O154" s="88"/>
      <c r="P154" s="88"/>
      <c r="Q154" s="88"/>
      <c r="R154" s="88"/>
      <c r="S154" s="88"/>
      <c r="T154" s="88"/>
      <c r="U154" s="88"/>
      <c r="V154" s="88"/>
      <c r="W154" s="89"/>
      <c r="Y154" s="129">
        <v>147</v>
      </c>
      <c r="Z154" s="53" t="str">
        <f>IF($C154="","",受験申込書!$M$16)</f>
        <v/>
      </c>
      <c r="AA154" s="70" t="str">
        <f>IF(OR($C154="",K154=""),"",VLOOKUP(K154,受験申込書!$V$15:$W$20,2,FALSE))</f>
        <v/>
      </c>
      <c r="AB154" s="77" t="str">
        <f t="shared" si="6"/>
        <v/>
      </c>
      <c r="AC154" s="41" t="str">
        <f t="shared" si="7"/>
        <v/>
      </c>
      <c r="AD154" s="77" t="str">
        <f>IF($AA154="","",VLOOKUP(AA154,受験申込書!$W$15:$X$20,2,FALSE))</f>
        <v/>
      </c>
      <c r="AE154" s="54" t="str">
        <f>IF($AA154="","",受験申込書!$F$22)</f>
        <v/>
      </c>
      <c r="AF154" s="55" t="str">
        <f>IF($AA154="","",受験申込書!$M$25)</f>
        <v/>
      </c>
      <c r="AG154" s="55" t="str">
        <f>IF(OR($AA154="",受験申込書!$F$25=""),"",受験申込書!$F$25)&amp;""</f>
        <v/>
      </c>
      <c r="AH154" s="112" t="str">
        <f>IF($AA154="","","申込責任者："&amp;受験申込書!$F$28&amp;受験申込書!$F$29)</f>
        <v/>
      </c>
      <c r="AI154" s="240" t="str">
        <f>IF($C154="","",受験申込書!$M$44)</f>
        <v/>
      </c>
      <c r="AJ154" s="240" t="str">
        <f>IF($C154="","",受験申込書!$M$46)</f>
        <v/>
      </c>
      <c r="AK154" s="25">
        <f t="shared" si="8"/>
        <v>0</v>
      </c>
      <c r="AL154" s="25">
        <v>147</v>
      </c>
    </row>
    <row r="155" spans="1:38" x14ac:dyDescent="0.15">
      <c r="A155" s="52">
        <v>148</v>
      </c>
      <c r="B155" s="145" t="str">
        <f>IF(G155="","",IF(受験申込書!$Q$13="",受験申込書!$L$7,$H$1&amp;"-"&amp;TEXT(A155,"000")&amp;"-"&amp;PROPER(G155)&amp;"_"&amp;PROPER(H155)&amp;".jpg"))</f>
        <v/>
      </c>
      <c r="C155" s="88"/>
      <c r="D155" s="88"/>
      <c r="E155" s="88"/>
      <c r="F155" s="88"/>
      <c r="G155" s="88"/>
      <c r="H155" s="88"/>
      <c r="I155" s="117"/>
      <c r="J155" s="119"/>
      <c r="K155" s="88"/>
      <c r="L155" s="116"/>
      <c r="M155" s="88"/>
      <c r="N155" s="88"/>
      <c r="O155" s="88"/>
      <c r="P155" s="88"/>
      <c r="Q155" s="88"/>
      <c r="R155" s="88"/>
      <c r="S155" s="88"/>
      <c r="T155" s="88"/>
      <c r="U155" s="88"/>
      <c r="V155" s="88"/>
      <c r="W155" s="89"/>
      <c r="Y155" s="129">
        <v>148</v>
      </c>
      <c r="Z155" s="53" t="str">
        <f>IF($C155="","",受験申込書!$M$16)</f>
        <v/>
      </c>
      <c r="AA155" s="70" t="str">
        <f>IF(OR($C155="",K155=""),"",VLOOKUP(K155,受験申込書!$V$15:$W$20,2,FALSE))</f>
        <v/>
      </c>
      <c r="AB155" s="77" t="str">
        <f t="shared" si="6"/>
        <v/>
      </c>
      <c r="AC155" s="41" t="str">
        <f t="shared" si="7"/>
        <v/>
      </c>
      <c r="AD155" s="77" t="str">
        <f>IF($AA155="","",VLOOKUP(AA155,受験申込書!$W$15:$X$20,2,FALSE))</f>
        <v/>
      </c>
      <c r="AE155" s="54" t="str">
        <f>IF($AA155="","",受験申込書!$F$22)</f>
        <v/>
      </c>
      <c r="AF155" s="55" t="str">
        <f>IF($AA155="","",受験申込書!$M$25)</f>
        <v/>
      </c>
      <c r="AG155" s="55" t="str">
        <f>IF(OR($AA155="",受験申込書!$F$25=""),"",受験申込書!$F$25)&amp;""</f>
        <v/>
      </c>
      <c r="AH155" s="112" t="str">
        <f>IF($AA155="","","申込責任者："&amp;受験申込書!$F$28&amp;受験申込書!$F$29)</f>
        <v/>
      </c>
      <c r="AI155" s="240" t="str">
        <f>IF($C155="","",受験申込書!$M$44)</f>
        <v/>
      </c>
      <c r="AJ155" s="240" t="str">
        <f>IF($C155="","",受験申込書!$M$46)</f>
        <v/>
      </c>
      <c r="AK155" s="25">
        <f t="shared" si="8"/>
        <v>0</v>
      </c>
      <c r="AL155" s="25">
        <v>148</v>
      </c>
    </row>
    <row r="156" spans="1:38" x14ac:dyDescent="0.15">
      <c r="A156" s="52">
        <v>149</v>
      </c>
      <c r="B156" s="145" t="str">
        <f>IF(G156="","",IF(受験申込書!$Q$13="",受験申込書!$L$7,$H$1&amp;"-"&amp;TEXT(A156,"000")&amp;"-"&amp;PROPER(G156)&amp;"_"&amp;PROPER(H156)&amp;".jpg"))</f>
        <v/>
      </c>
      <c r="C156" s="88"/>
      <c r="D156" s="88"/>
      <c r="E156" s="88"/>
      <c r="F156" s="88"/>
      <c r="G156" s="88"/>
      <c r="H156" s="88"/>
      <c r="I156" s="117"/>
      <c r="J156" s="119"/>
      <c r="K156" s="88"/>
      <c r="L156" s="116"/>
      <c r="M156" s="88"/>
      <c r="N156" s="88"/>
      <c r="O156" s="88"/>
      <c r="P156" s="88"/>
      <c r="Q156" s="88"/>
      <c r="R156" s="88"/>
      <c r="S156" s="88"/>
      <c r="T156" s="88"/>
      <c r="U156" s="88"/>
      <c r="V156" s="88"/>
      <c r="W156" s="89"/>
      <c r="Y156" s="129">
        <v>149</v>
      </c>
      <c r="Z156" s="53" t="str">
        <f>IF($C156="","",受験申込書!$M$16)</f>
        <v/>
      </c>
      <c r="AA156" s="70" t="str">
        <f>IF(OR($C156="",K156=""),"",VLOOKUP(K156,受験申込書!$V$15:$W$20,2,FALSE))</f>
        <v/>
      </c>
      <c r="AB156" s="77" t="str">
        <f t="shared" si="6"/>
        <v/>
      </c>
      <c r="AC156" s="41" t="str">
        <f t="shared" si="7"/>
        <v/>
      </c>
      <c r="AD156" s="77" t="str">
        <f>IF($AA156="","",VLOOKUP(AA156,受験申込書!$W$15:$X$20,2,FALSE))</f>
        <v/>
      </c>
      <c r="AE156" s="54" t="str">
        <f>IF($AA156="","",受験申込書!$F$22)</f>
        <v/>
      </c>
      <c r="AF156" s="55" t="str">
        <f>IF($AA156="","",受験申込書!$M$25)</f>
        <v/>
      </c>
      <c r="AG156" s="55" t="str">
        <f>IF(OR($AA156="",受験申込書!$F$25=""),"",受験申込書!$F$25)&amp;""</f>
        <v/>
      </c>
      <c r="AH156" s="112" t="str">
        <f>IF($AA156="","","申込責任者："&amp;受験申込書!$F$28&amp;受験申込書!$F$29)</f>
        <v/>
      </c>
      <c r="AI156" s="240" t="str">
        <f>IF($C156="","",受験申込書!$M$44)</f>
        <v/>
      </c>
      <c r="AJ156" s="240" t="str">
        <f>IF($C156="","",受験申込書!$M$46)</f>
        <v/>
      </c>
      <c r="AK156" s="25">
        <f t="shared" si="8"/>
        <v>0</v>
      </c>
      <c r="AL156" s="25">
        <v>149</v>
      </c>
    </row>
    <row r="157" spans="1:38" x14ac:dyDescent="0.15">
      <c r="A157" s="52">
        <v>150</v>
      </c>
      <c r="B157" s="145" t="str">
        <f>IF(G157="","",IF(受験申込書!$Q$13="",受験申込書!$L$7,$H$1&amp;"-"&amp;TEXT(A157,"000")&amp;"-"&amp;PROPER(G157)&amp;"_"&amp;PROPER(H157)&amp;".jpg"))</f>
        <v/>
      </c>
      <c r="C157" s="88"/>
      <c r="D157" s="88"/>
      <c r="E157" s="88"/>
      <c r="F157" s="88"/>
      <c r="G157" s="88"/>
      <c r="H157" s="88"/>
      <c r="I157" s="117"/>
      <c r="J157" s="119"/>
      <c r="K157" s="88"/>
      <c r="L157" s="116"/>
      <c r="M157" s="88"/>
      <c r="N157" s="88"/>
      <c r="O157" s="88"/>
      <c r="P157" s="88"/>
      <c r="Q157" s="88"/>
      <c r="R157" s="88"/>
      <c r="S157" s="88"/>
      <c r="T157" s="88"/>
      <c r="U157" s="88"/>
      <c r="V157" s="88"/>
      <c r="W157" s="89"/>
      <c r="Y157" s="129">
        <v>150</v>
      </c>
      <c r="Z157" s="53" t="str">
        <f>IF($C157="","",受験申込書!$M$16)</f>
        <v/>
      </c>
      <c r="AA157" s="70" t="str">
        <f>IF(OR($C157="",K157=""),"",VLOOKUP(K157,受験申込書!$V$15:$W$20,2,FALSE))</f>
        <v/>
      </c>
      <c r="AB157" s="77" t="str">
        <f t="shared" si="6"/>
        <v/>
      </c>
      <c r="AC157" s="41" t="str">
        <f t="shared" si="7"/>
        <v/>
      </c>
      <c r="AD157" s="77" t="str">
        <f>IF($AA157="","",VLOOKUP(AA157,受験申込書!$W$15:$X$20,2,FALSE))</f>
        <v/>
      </c>
      <c r="AE157" s="54" t="str">
        <f>IF($AA157="","",受験申込書!$F$22)</f>
        <v/>
      </c>
      <c r="AF157" s="55" t="str">
        <f>IF($AA157="","",受験申込書!$M$25)</f>
        <v/>
      </c>
      <c r="AG157" s="55" t="str">
        <f>IF(OR($AA157="",受験申込書!$F$25=""),"",受験申込書!$F$25)&amp;""</f>
        <v/>
      </c>
      <c r="AH157" s="112" t="str">
        <f>IF($AA157="","","申込責任者："&amp;受験申込書!$F$28&amp;受験申込書!$F$29)</f>
        <v/>
      </c>
      <c r="AI157" s="240" t="str">
        <f>IF($C157="","",受験申込書!$M$44)</f>
        <v/>
      </c>
      <c r="AJ157" s="240" t="str">
        <f>IF($C157="","",受験申込書!$M$46)</f>
        <v/>
      </c>
      <c r="AK157" s="25">
        <f t="shared" si="8"/>
        <v>0</v>
      </c>
      <c r="AL157" s="25">
        <v>150</v>
      </c>
    </row>
    <row r="158" spans="1:38" x14ac:dyDescent="0.15">
      <c r="A158" s="52">
        <v>151</v>
      </c>
      <c r="B158" s="145" t="str">
        <f>IF(G158="","",IF(受験申込書!$Q$13="",受験申込書!$L$7,$H$1&amp;"-"&amp;TEXT(A158,"000")&amp;"-"&amp;PROPER(G158)&amp;"_"&amp;PROPER(H158)&amp;".jpg"))</f>
        <v/>
      </c>
      <c r="C158" s="88"/>
      <c r="D158" s="88"/>
      <c r="E158" s="88"/>
      <c r="F158" s="88"/>
      <c r="G158" s="88"/>
      <c r="H158" s="88"/>
      <c r="I158" s="117"/>
      <c r="J158" s="119"/>
      <c r="K158" s="88"/>
      <c r="L158" s="116"/>
      <c r="M158" s="88"/>
      <c r="N158" s="88"/>
      <c r="O158" s="88"/>
      <c r="P158" s="88"/>
      <c r="Q158" s="88"/>
      <c r="R158" s="88"/>
      <c r="S158" s="88"/>
      <c r="T158" s="88"/>
      <c r="U158" s="88"/>
      <c r="V158" s="88"/>
      <c r="W158" s="89"/>
      <c r="Y158" s="129">
        <v>151</v>
      </c>
      <c r="Z158" s="53" t="str">
        <f>IF($C158="","",受験申込書!$M$16)</f>
        <v/>
      </c>
      <c r="AA158" s="70" t="str">
        <f>IF(OR($C158="",K158=""),"",VLOOKUP(K158,受験申込書!$V$15:$W$20,2,FALSE))</f>
        <v/>
      </c>
      <c r="AB158" s="77" t="str">
        <f t="shared" si="6"/>
        <v/>
      </c>
      <c r="AC158" s="41" t="str">
        <f t="shared" si="7"/>
        <v/>
      </c>
      <c r="AD158" s="77" t="str">
        <f>IF($AA158="","",VLOOKUP(AA158,受験申込書!$W$15:$X$20,2,FALSE))</f>
        <v/>
      </c>
      <c r="AE158" s="54" t="str">
        <f>IF($AA158="","",受験申込書!$F$22)</f>
        <v/>
      </c>
      <c r="AF158" s="55" t="str">
        <f>IF($AA158="","",受験申込書!$M$25)</f>
        <v/>
      </c>
      <c r="AG158" s="55" t="str">
        <f>IF(OR($AA158="",受験申込書!$F$25=""),"",受験申込書!$F$25)&amp;""</f>
        <v/>
      </c>
      <c r="AH158" s="112" t="str">
        <f>IF($AA158="","","申込責任者："&amp;受験申込書!$F$28&amp;受験申込書!$F$29)</f>
        <v/>
      </c>
      <c r="AI158" s="240" t="str">
        <f>IF($C158="","",受験申込書!$M$44)</f>
        <v/>
      </c>
      <c r="AJ158" s="240" t="str">
        <f>IF($C158="","",受験申込書!$M$46)</f>
        <v/>
      </c>
      <c r="AK158" s="25">
        <f t="shared" si="8"/>
        <v>0</v>
      </c>
      <c r="AL158" s="25">
        <v>151</v>
      </c>
    </row>
    <row r="159" spans="1:38" x14ac:dyDescent="0.15">
      <c r="A159" s="52">
        <v>152</v>
      </c>
      <c r="B159" s="145" t="str">
        <f>IF(G159="","",IF(受験申込書!$Q$13="",受験申込書!$L$7,$H$1&amp;"-"&amp;TEXT(A159,"000")&amp;"-"&amp;PROPER(G159)&amp;"_"&amp;PROPER(H159)&amp;".jpg"))</f>
        <v/>
      </c>
      <c r="C159" s="88"/>
      <c r="D159" s="88"/>
      <c r="E159" s="88"/>
      <c r="F159" s="88"/>
      <c r="G159" s="88"/>
      <c r="H159" s="88"/>
      <c r="I159" s="117"/>
      <c r="J159" s="119"/>
      <c r="K159" s="88"/>
      <c r="L159" s="116"/>
      <c r="M159" s="88"/>
      <c r="N159" s="88"/>
      <c r="O159" s="88"/>
      <c r="P159" s="88"/>
      <c r="Q159" s="88"/>
      <c r="R159" s="88"/>
      <c r="S159" s="88"/>
      <c r="T159" s="88"/>
      <c r="U159" s="88"/>
      <c r="V159" s="88"/>
      <c r="W159" s="89"/>
      <c r="Y159" s="129">
        <v>152</v>
      </c>
      <c r="Z159" s="53" t="str">
        <f>IF($C159="","",受験申込書!$M$16)</f>
        <v/>
      </c>
      <c r="AA159" s="70" t="str">
        <f>IF(OR($C159="",K159=""),"",VLOOKUP(K159,受験申込書!$V$15:$W$20,2,FALSE))</f>
        <v/>
      </c>
      <c r="AB159" s="77" t="str">
        <f t="shared" si="6"/>
        <v/>
      </c>
      <c r="AC159" s="41" t="str">
        <f t="shared" si="7"/>
        <v/>
      </c>
      <c r="AD159" s="77" t="str">
        <f>IF($AA159="","",VLOOKUP(AA159,受験申込書!$W$15:$X$20,2,FALSE))</f>
        <v/>
      </c>
      <c r="AE159" s="54" t="str">
        <f>IF($AA159="","",受験申込書!$F$22)</f>
        <v/>
      </c>
      <c r="AF159" s="55" t="str">
        <f>IF($AA159="","",受験申込書!$M$25)</f>
        <v/>
      </c>
      <c r="AG159" s="55" t="str">
        <f>IF(OR($AA159="",受験申込書!$F$25=""),"",受験申込書!$F$25)&amp;""</f>
        <v/>
      </c>
      <c r="AH159" s="112" t="str">
        <f>IF($AA159="","","申込責任者："&amp;受験申込書!$F$28&amp;受験申込書!$F$29)</f>
        <v/>
      </c>
      <c r="AI159" s="240" t="str">
        <f>IF($C159="","",受験申込書!$M$44)</f>
        <v/>
      </c>
      <c r="AJ159" s="240" t="str">
        <f>IF($C159="","",受験申込書!$M$46)</f>
        <v/>
      </c>
      <c r="AK159" s="25">
        <f t="shared" si="8"/>
        <v>0</v>
      </c>
      <c r="AL159" s="25">
        <v>152</v>
      </c>
    </row>
    <row r="160" spans="1:38" x14ac:dyDescent="0.15">
      <c r="A160" s="52">
        <v>153</v>
      </c>
      <c r="B160" s="145" t="str">
        <f>IF(G160="","",IF(受験申込書!$Q$13="",受験申込書!$L$7,$H$1&amp;"-"&amp;TEXT(A160,"000")&amp;"-"&amp;PROPER(G160)&amp;"_"&amp;PROPER(H160)&amp;".jpg"))</f>
        <v/>
      </c>
      <c r="C160" s="88"/>
      <c r="D160" s="88"/>
      <c r="E160" s="88"/>
      <c r="F160" s="88"/>
      <c r="G160" s="88"/>
      <c r="H160" s="88"/>
      <c r="I160" s="117"/>
      <c r="J160" s="119"/>
      <c r="K160" s="88"/>
      <c r="L160" s="116"/>
      <c r="M160" s="88"/>
      <c r="N160" s="88"/>
      <c r="O160" s="88"/>
      <c r="P160" s="88"/>
      <c r="Q160" s="88"/>
      <c r="R160" s="88"/>
      <c r="S160" s="88"/>
      <c r="T160" s="88"/>
      <c r="U160" s="88"/>
      <c r="V160" s="88"/>
      <c r="W160" s="89"/>
      <c r="Y160" s="129">
        <v>153</v>
      </c>
      <c r="Z160" s="53" t="str">
        <f>IF($C160="","",受験申込書!$M$16)</f>
        <v/>
      </c>
      <c r="AA160" s="70" t="str">
        <f>IF(OR($C160="",K160=""),"",VLOOKUP(K160,受験申込書!$V$15:$W$20,2,FALSE))</f>
        <v/>
      </c>
      <c r="AB160" s="77" t="str">
        <f t="shared" si="6"/>
        <v/>
      </c>
      <c r="AC160" s="41" t="str">
        <f t="shared" si="7"/>
        <v/>
      </c>
      <c r="AD160" s="77" t="str">
        <f>IF($AA160="","",VLOOKUP(AA160,受験申込書!$W$15:$X$20,2,FALSE))</f>
        <v/>
      </c>
      <c r="AE160" s="54" t="str">
        <f>IF($AA160="","",受験申込書!$F$22)</f>
        <v/>
      </c>
      <c r="AF160" s="55" t="str">
        <f>IF($AA160="","",受験申込書!$M$25)</f>
        <v/>
      </c>
      <c r="AG160" s="55" t="str">
        <f>IF(OR($AA160="",受験申込書!$F$25=""),"",受験申込書!$F$25)&amp;""</f>
        <v/>
      </c>
      <c r="AH160" s="112" t="str">
        <f>IF($AA160="","","申込責任者："&amp;受験申込書!$F$28&amp;受験申込書!$F$29)</f>
        <v/>
      </c>
      <c r="AI160" s="240" t="str">
        <f>IF($C160="","",受験申込書!$M$44)</f>
        <v/>
      </c>
      <c r="AJ160" s="240" t="str">
        <f>IF($C160="","",受験申込書!$M$46)</f>
        <v/>
      </c>
      <c r="AK160" s="25">
        <f t="shared" si="8"/>
        <v>0</v>
      </c>
      <c r="AL160" s="25">
        <v>153</v>
      </c>
    </row>
    <row r="161" spans="1:38" x14ac:dyDescent="0.15">
      <c r="A161" s="52">
        <v>154</v>
      </c>
      <c r="B161" s="145" t="str">
        <f>IF(G161="","",IF(受験申込書!$Q$13="",受験申込書!$L$7,$H$1&amp;"-"&amp;TEXT(A161,"000")&amp;"-"&amp;PROPER(G161)&amp;"_"&amp;PROPER(H161)&amp;".jpg"))</f>
        <v/>
      </c>
      <c r="C161" s="88"/>
      <c r="D161" s="88"/>
      <c r="E161" s="88"/>
      <c r="F161" s="88"/>
      <c r="G161" s="88"/>
      <c r="H161" s="88"/>
      <c r="I161" s="117"/>
      <c r="J161" s="119"/>
      <c r="K161" s="88"/>
      <c r="L161" s="116"/>
      <c r="M161" s="88"/>
      <c r="N161" s="88"/>
      <c r="O161" s="88"/>
      <c r="P161" s="88"/>
      <c r="Q161" s="88"/>
      <c r="R161" s="88"/>
      <c r="S161" s="88"/>
      <c r="T161" s="88"/>
      <c r="U161" s="88"/>
      <c r="V161" s="88"/>
      <c r="W161" s="89"/>
      <c r="Y161" s="129">
        <v>154</v>
      </c>
      <c r="Z161" s="53" t="str">
        <f>IF($C161="","",受験申込書!$M$16)</f>
        <v/>
      </c>
      <c r="AA161" s="70" t="str">
        <f>IF(OR($C161="",K161=""),"",VLOOKUP(K161,受験申込書!$V$15:$W$20,2,FALSE))</f>
        <v/>
      </c>
      <c r="AB161" s="77" t="str">
        <f t="shared" si="6"/>
        <v/>
      </c>
      <c r="AC161" s="41" t="str">
        <f t="shared" si="7"/>
        <v/>
      </c>
      <c r="AD161" s="77" t="str">
        <f>IF($AA161="","",VLOOKUP(AA161,受験申込書!$W$15:$X$20,2,FALSE))</f>
        <v/>
      </c>
      <c r="AE161" s="54" t="str">
        <f>IF($AA161="","",受験申込書!$F$22)</f>
        <v/>
      </c>
      <c r="AF161" s="55" t="str">
        <f>IF($AA161="","",受験申込書!$M$25)</f>
        <v/>
      </c>
      <c r="AG161" s="55" t="str">
        <f>IF(OR($AA161="",受験申込書!$F$25=""),"",受験申込書!$F$25)&amp;""</f>
        <v/>
      </c>
      <c r="AH161" s="112" t="str">
        <f>IF($AA161="","","申込責任者："&amp;受験申込書!$F$28&amp;受験申込書!$F$29)</f>
        <v/>
      </c>
      <c r="AI161" s="240" t="str">
        <f>IF($C161="","",受験申込書!$M$44)</f>
        <v/>
      </c>
      <c r="AJ161" s="240" t="str">
        <f>IF($C161="","",受験申込書!$M$46)</f>
        <v/>
      </c>
      <c r="AK161" s="25">
        <f t="shared" si="8"/>
        <v>0</v>
      </c>
      <c r="AL161" s="25">
        <v>154</v>
      </c>
    </row>
    <row r="162" spans="1:38" x14ac:dyDescent="0.15">
      <c r="A162" s="52">
        <v>155</v>
      </c>
      <c r="B162" s="145" t="str">
        <f>IF(G162="","",IF(受験申込書!$Q$13="",受験申込書!$L$7,$H$1&amp;"-"&amp;TEXT(A162,"000")&amp;"-"&amp;PROPER(G162)&amp;"_"&amp;PROPER(H162)&amp;".jpg"))</f>
        <v/>
      </c>
      <c r="C162" s="88"/>
      <c r="D162" s="88"/>
      <c r="E162" s="88"/>
      <c r="F162" s="88"/>
      <c r="G162" s="88"/>
      <c r="H162" s="88"/>
      <c r="I162" s="117"/>
      <c r="J162" s="119"/>
      <c r="K162" s="88"/>
      <c r="L162" s="116"/>
      <c r="M162" s="88"/>
      <c r="N162" s="88"/>
      <c r="O162" s="88"/>
      <c r="P162" s="88"/>
      <c r="Q162" s="88"/>
      <c r="R162" s="88"/>
      <c r="S162" s="88"/>
      <c r="T162" s="88"/>
      <c r="U162" s="88"/>
      <c r="V162" s="88"/>
      <c r="W162" s="89"/>
      <c r="Y162" s="129">
        <v>155</v>
      </c>
      <c r="Z162" s="53" t="str">
        <f>IF($C162="","",受験申込書!$M$16)</f>
        <v/>
      </c>
      <c r="AA162" s="70" t="str">
        <f>IF(OR($C162="",K162=""),"",VLOOKUP(K162,受験申込書!$V$15:$W$20,2,FALSE))</f>
        <v/>
      </c>
      <c r="AB162" s="77" t="str">
        <f t="shared" si="6"/>
        <v/>
      </c>
      <c r="AC162" s="41" t="str">
        <f t="shared" si="7"/>
        <v/>
      </c>
      <c r="AD162" s="77" t="str">
        <f>IF($AA162="","",VLOOKUP(AA162,受験申込書!$W$15:$X$20,2,FALSE))</f>
        <v/>
      </c>
      <c r="AE162" s="54" t="str">
        <f>IF($AA162="","",受験申込書!$F$22)</f>
        <v/>
      </c>
      <c r="AF162" s="55" t="str">
        <f>IF($AA162="","",受験申込書!$M$25)</f>
        <v/>
      </c>
      <c r="AG162" s="55" t="str">
        <f>IF(OR($AA162="",受験申込書!$F$25=""),"",受験申込書!$F$25)&amp;""</f>
        <v/>
      </c>
      <c r="AH162" s="112" t="str">
        <f>IF($AA162="","","申込責任者："&amp;受験申込書!$F$28&amp;受験申込書!$F$29)</f>
        <v/>
      </c>
      <c r="AI162" s="240" t="str">
        <f>IF($C162="","",受験申込書!$M$44)</f>
        <v/>
      </c>
      <c r="AJ162" s="240" t="str">
        <f>IF($C162="","",受験申込書!$M$46)</f>
        <v/>
      </c>
      <c r="AK162" s="25">
        <f t="shared" si="8"/>
        <v>0</v>
      </c>
      <c r="AL162" s="25">
        <v>155</v>
      </c>
    </row>
    <row r="163" spans="1:38" x14ac:dyDescent="0.15">
      <c r="A163" s="52">
        <v>156</v>
      </c>
      <c r="B163" s="145" t="str">
        <f>IF(G163="","",IF(受験申込書!$Q$13="",受験申込書!$L$7,$H$1&amp;"-"&amp;TEXT(A163,"000")&amp;"-"&amp;PROPER(G163)&amp;"_"&amp;PROPER(H163)&amp;".jpg"))</f>
        <v/>
      </c>
      <c r="C163" s="88"/>
      <c r="D163" s="88"/>
      <c r="E163" s="88"/>
      <c r="F163" s="88"/>
      <c r="G163" s="88"/>
      <c r="H163" s="88"/>
      <c r="I163" s="117"/>
      <c r="J163" s="119"/>
      <c r="K163" s="88"/>
      <c r="L163" s="116"/>
      <c r="M163" s="88"/>
      <c r="N163" s="88"/>
      <c r="O163" s="88"/>
      <c r="P163" s="88"/>
      <c r="Q163" s="88"/>
      <c r="R163" s="88"/>
      <c r="S163" s="88"/>
      <c r="T163" s="88"/>
      <c r="U163" s="88"/>
      <c r="V163" s="88"/>
      <c r="W163" s="89"/>
      <c r="Y163" s="129">
        <v>156</v>
      </c>
      <c r="Z163" s="53" t="str">
        <f>IF($C163="","",受験申込書!$M$16)</f>
        <v/>
      </c>
      <c r="AA163" s="70" t="str">
        <f>IF(OR($C163="",K163=""),"",VLOOKUP(K163,受験申込書!$V$15:$W$20,2,FALSE))</f>
        <v/>
      </c>
      <c r="AB163" s="77" t="str">
        <f t="shared" si="6"/>
        <v/>
      </c>
      <c r="AC163" s="41" t="str">
        <f t="shared" si="7"/>
        <v/>
      </c>
      <c r="AD163" s="77" t="str">
        <f>IF($AA163="","",VLOOKUP(AA163,受験申込書!$W$15:$X$20,2,FALSE))</f>
        <v/>
      </c>
      <c r="AE163" s="54" t="str">
        <f>IF($AA163="","",受験申込書!$F$22)</f>
        <v/>
      </c>
      <c r="AF163" s="55" t="str">
        <f>IF($AA163="","",受験申込書!$M$25)</f>
        <v/>
      </c>
      <c r="AG163" s="55" t="str">
        <f>IF(OR($AA163="",受験申込書!$F$25=""),"",受験申込書!$F$25)&amp;""</f>
        <v/>
      </c>
      <c r="AH163" s="112" t="str">
        <f>IF($AA163="","","申込責任者："&amp;受験申込書!$F$28&amp;受験申込書!$F$29)</f>
        <v/>
      </c>
      <c r="AI163" s="240" t="str">
        <f>IF($C163="","",受験申込書!$M$44)</f>
        <v/>
      </c>
      <c r="AJ163" s="240" t="str">
        <f>IF($C163="","",受験申込書!$M$46)</f>
        <v/>
      </c>
      <c r="AK163" s="25">
        <f t="shared" si="8"/>
        <v>0</v>
      </c>
      <c r="AL163" s="25">
        <v>156</v>
      </c>
    </row>
    <row r="164" spans="1:38" x14ac:dyDescent="0.15">
      <c r="A164" s="52">
        <v>157</v>
      </c>
      <c r="B164" s="145" t="str">
        <f>IF(G164="","",IF(受験申込書!$Q$13="",受験申込書!$L$7,$H$1&amp;"-"&amp;TEXT(A164,"000")&amp;"-"&amp;PROPER(G164)&amp;"_"&amp;PROPER(H164)&amp;".jpg"))</f>
        <v/>
      </c>
      <c r="C164" s="88"/>
      <c r="D164" s="88"/>
      <c r="E164" s="88"/>
      <c r="F164" s="88"/>
      <c r="G164" s="88"/>
      <c r="H164" s="88"/>
      <c r="I164" s="117"/>
      <c r="J164" s="119"/>
      <c r="K164" s="88"/>
      <c r="L164" s="116"/>
      <c r="M164" s="88"/>
      <c r="N164" s="88"/>
      <c r="O164" s="88"/>
      <c r="P164" s="88"/>
      <c r="Q164" s="88"/>
      <c r="R164" s="88"/>
      <c r="S164" s="88"/>
      <c r="T164" s="88"/>
      <c r="U164" s="88"/>
      <c r="V164" s="88"/>
      <c r="W164" s="89"/>
      <c r="Y164" s="129">
        <v>157</v>
      </c>
      <c r="Z164" s="53" t="str">
        <f>IF($C164="","",受験申込書!$M$16)</f>
        <v/>
      </c>
      <c r="AA164" s="70" t="str">
        <f>IF(OR($C164="",K164=""),"",VLOOKUP(K164,受験申込書!$V$15:$W$20,2,FALSE))</f>
        <v/>
      </c>
      <c r="AB164" s="77" t="str">
        <f t="shared" si="6"/>
        <v/>
      </c>
      <c r="AC164" s="41" t="str">
        <f t="shared" si="7"/>
        <v/>
      </c>
      <c r="AD164" s="77" t="str">
        <f>IF($AA164="","",VLOOKUP(AA164,受験申込書!$W$15:$X$20,2,FALSE))</f>
        <v/>
      </c>
      <c r="AE164" s="54" t="str">
        <f>IF($AA164="","",受験申込書!$F$22)</f>
        <v/>
      </c>
      <c r="AF164" s="55" t="str">
        <f>IF($AA164="","",受験申込書!$M$25)</f>
        <v/>
      </c>
      <c r="AG164" s="55" t="str">
        <f>IF(OR($AA164="",受験申込書!$F$25=""),"",受験申込書!$F$25)&amp;""</f>
        <v/>
      </c>
      <c r="AH164" s="112" t="str">
        <f>IF($AA164="","","申込責任者："&amp;受験申込書!$F$28&amp;受験申込書!$F$29)</f>
        <v/>
      </c>
      <c r="AI164" s="240" t="str">
        <f>IF($C164="","",受験申込書!$M$44)</f>
        <v/>
      </c>
      <c r="AJ164" s="240" t="str">
        <f>IF($C164="","",受験申込書!$M$46)</f>
        <v/>
      </c>
      <c r="AK164" s="25">
        <f t="shared" si="8"/>
        <v>0</v>
      </c>
      <c r="AL164" s="25">
        <v>157</v>
      </c>
    </row>
    <row r="165" spans="1:38" x14ac:dyDescent="0.15">
      <c r="A165" s="52">
        <v>158</v>
      </c>
      <c r="B165" s="145" t="str">
        <f>IF(G165="","",IF(受験申込書!$Q$13="",受験申込書!$L$7,$H$1&amp;"-"&amp;TEXT(A165,"000")&amp;"-"&amp;PROPER(G165)&amp;"_"&amp;PROPER(H165)&amp;".jpg"))</f>
        <v/>
      </c>
      <c r="C165" s="88"/>
      <c r="D165" s="88"/>
      <c r="E165" s="88"/>
      <c r="F165" s="88"/>
      <c r="G165" s="88"/>
      <c r="H165" s="88"/>
      <c r="I165" s="117"/>
      <c r="J165" s="119"/>
      <c r="K165" s="88"/>
      <c r="L165" s="116"/>
      <c r="M165" s="88"/>
      <c r="N165" s="88"/>
      <c r="O165" s="88"/>
      <c r="P165" s="88"/>
      <c r="Q165" s="88"/>
      <c r="R165" s="88"/>
      <c r="S165" s="88"/>
      <c r="T165" s="88"/>
      <c r="U165" s="88"/>
      <c r="V165" s="88"/>
      <c r="W165" s="89"/>
      <c r="Y165" s="129">
        <v>158</v>
      </c>
      <c r="Z165" s="53" t="str">
        <f>IF($C165="","",受験申込書!$M$16)</f>
        <v/>
      </c>
      <c r="AA165" s="70" t="str">
        <f>IF(OR($C165="",K165=""),"",VLOOKUP(K165,受験申込書!$V$15:$W$20,2,FALSE))</f>
        <v/>
      </c>
      <c r="AB165" s="77" t="str">
        <f t="shared" si="6"/>
        <v/>
      </c>
      <c r="AC165" s="41" t="str">
        <f t="shared" si="7"/>
        <v/>
      </c>
      <c r="AD165" s="77" t="str">
        <f>IF($AA165="","",VLOOKUP(AA165,受験申込書!$W$15:$X$20,2,FALSE))</f>
        <v/>
      </c>
      <c r="AE165" s="54" t="str">
        <f>IF($AA165="","",受験申込書!$F$22)</f>
        <v/>
      </c>
      <c r="AF165" s="55" t="str">
        <f>IF($AA165="","",受験申込書!$M$25)</f>
        <v/>
      </c>
      <c r="AG165" s="55" t="str">
        <f>IF(OR($AA165="",受験申込書!$F$25=""),"",受験申込書!$F$25)&amp;""</f>
        <v/>
      </c>
      <c r="AH165" s="112" t="str">
        <f>IF($AA165="","","申込責任者："&amp;受験申込書!$F$28&amp;受験申込書!$F$29)</f>
        <v/>
      </c>
      <c r="AI165" s="240" t="str">
        <f>IF($C165="","",受験申込書!$M$44)</f>
        <v/>
      </c>
      <c r="AJ165" s="240" t="str">
        <f>IF($C165="","",受験申込書!$M$46)</f>
        <v/>
      </c>
      <c r="AK165" s="25">
        <f t="shared" si="8"/>
        <v>0</v>
      </c>
      <c r="AL165" s="25">
        <v>158</v>
      </c>
    </row>
    <row r="166" spans="1:38" x14ac:dyDescent="0.15">
      <c r="A166" s="52">
        <v>159</v>
      </c>
      <c r="B166" s="145" t="str">
        <f>IF(G166="","",IF(受験申込書!$Q$13="",受験申込書!$L$7,$H$1&amp;"-"&amp;TEXT(A166,"000")&amp;"-"&amp;PROPER(G166)&amp;"_"&amp;PROPER(H166)&amp;".jpg"))</f>
        <v/>
      </c>
      <c r="C166" s="88"/>
      <c r="D166" s="88"/>
      <c r="E166" s="88"/>
      <c r="F166" s="88"/>
      <c r="G166" s="88"/>
      <c r="H166" s="88"/>
      <c r="I166" s="117"/>
      <c r="J166" s="119"/>
      <c r="K166" s="88"/>
      <c r="L166" s="116"/>
      <c r="M166" s="88"/>
      <c r="N166" s="88"/>
      <c r="O166" s="88"/>
      <c r="P166" s="88"/>
      <c r="Q166" s="88"/>
      <c r="R166" s="88"/>
      <c r="S166" s="88"/>
      <c r="T166" s="88"/>
      <c r="U166" s="88"/>
      <c r="V166" s="88"/>
      <c r="W166" s="89"/>
      <c r="Y166" s="129">
        <v>159</v>
      </c>
      <c r="Z166" s="53" t="str">
        <f>IF($C166="","",受験申込書!$M$16)</f>
        <v/>
      </c>
      <c r="AA166" s="70" t="str">
        <f>IF(OR($C166="",K166=""),"",VLOOKUP(K166,受験申込書!$V$15:$W$20,2,FALSE))</f>
        <v/>
      </c>
      <c r="AB166" s="77" t="str">
        <f t="shared" si="6"/>
        <v/>
      </c>
      <c r="AC166" s="41" t="str">
        <f t="shared" si="7"/>
        <v/>
      </c>
      <c r="AD166" s="77" t="str">
        <f>IF($AA166="","",VLOOKUP(AA166,受験申込書!$W$15:$X$20,2,FALSE))</f>
        <v/>
      </c>
      <c r="AE166" s="54" t="str">
        <f>IF($AA166="","",受験申込書!$F$22)</f>
        <v/>
      </c>
      <c r="AF166" s="55" t="str">
        <f>IF($AA166="","",受験申込書!$M$25)</f>
        <v/>
      </c>
      <c r="AG166" s="55" t="str">
        <f>IF(OR($AA166="",受験申込書!$F$25=""),"",受験申込書!$F$25)&amp;""</f>
        <v/>
      </c>
      <c r="AH166" s="112" t="str">
        <f>IF($AA166="","","申込責任者："&amp;受験申込書!$F$28&amp;受験申込書!$F$29)</f>
        <v/>
      </c>
      <c r="AI166" s="240" t="str">
        <f>IF($C166="","",受験申込書!$M$44)</f>
        <v/>
      </c>
      <c r="AJ166" s="240" t="str">
        <f>IF($C166="","",受験申込書!$M$46)</f>
        <v/>
      </c>
      <c r="AK166" s="25">
        <f t="shared" si="8"/>
        <v>0</v>
      </c>
      <c r="AL166" s="25">
        <v>159</v>
      </c>
    </row>
    <row r="167" spans="1:38" x14ac:dyDescent="0.15">
      <c r="A167" s="52">
        <v>160</v>
      </c>
      <c r="B167" s="145" t="str">
        <f>IF(G167="","",IF(受験申込書!$Q$13="",受験申込書!$L$7,$H$1&amp;"-"&amp;TEXT(A167,"000")&amp;"-"&amp;PROPER(G167)&amp;"_"&amp;PROPER(H167)&amp;".jpg"))</f>
        <v/>
      </c>
      <c r="C167" s="88"/>
      <c r="D167" s="88"/>
      <c r="E167" s="88"/>
      <c r="F167" s="88"/>
      <c r="G167" s="88"/>
      <c r="H167" s="88"/>
      <c r="I167" s="117"/>
      <c r="J167" s="119"/>
      <c r="K167" s="88"/>
      <c r="L167" s="116"/>
      <c r="M167" s="88"/>
      <c r="N167" s="88"/>
      <c r="O167" s="88"/>
      <c r="P167" s="88"/>
      <c r="Q167" s="88"/>
      <c r="R167" s="88"/>
      <c r="S167" s="88"/>
      <c r="T167" s="88"/>
      <c r="U167" s="88"/>
      <c r="V167" s="88"/>
      <c r="W167" s="89"/>
      <c r="Y167" s="129">
        <v>160</v>
      </c>
      <c r="Z167" s="53" t="str">
        <f>IF($C167="","",受験申込書!$M$16)</f>
        <v/>
      </c>
      <c r="AA167" s="70" t="str">
        <f>IF(OR($C167="",K167=""),"",VLOOKUP(K167,受験申込書!$V$15:$W$20,2,FALSE))</f>
        <v/>
      </c>
      <c r="AB167" s="77" t="str">
        <f t="shared" si="6"/>
        <v/>
      </c>
      <c r="AC167" s="41" t="str">
        <f t="shared" si="7"/>
        <v/>
      </c>
      <c r="AD167" s="77" t="str">
        <f>IF($AA167="","",VLOOKUP(AA167,受験申込書!$W$15:$X$20,2,FALSE))</f>
        <v/>
      </c>
      <c r="AE167" s="54" t="str">
        <f>IF($AA167="","",受験申込書!$F$22)</f>
        <v/>
      </c>
      <c r="AF167" s="55" t="str">
        <f>IF($AA167="","",受験申込書!$M$25)</f>
        <v/>
      </c>
      <c r="AG167" s="55" t="str">
        <f>IF(OR($AA167="",受験申込書!$F$25=""),"",受験申込書!$F$25)&amp;""</f>
        <v/>
      </c>
      <c r="AH167" s="112" t="str">
        <f>IF($AA167="","","申込責任者："&amp;受験申込書!$F$28&amp;受験申込書!$F$29)</f>
        <v/>
      </c>
      <c r="AI167" s="240" t="str">
        <f>IF($C167="","",受験申込書!$M$44)</f>
        <v/>
      </c>
      <c r="AJ167" s="240" t="str">
        <f>IF($C167="","",受験申込書!$M$46)</f>
        <v/>
      </c>
      <c r="AK167" s="25">
        <f t="shared" si="8"/>
        <v>0</v>
      </c>
      <c r="AL167" s="25">
        <v>160</v>
      </c>
    </row>
    <row r="168" spans="1:38" x14ac:dyDescent="0.15">
      <c r="A168" s="52">
        <v>161</v>
      </c>
      <c r="B168" s="145" t="str">
        <f>IF(G168="","",IF(受験申込書!$Q$13="",受験申込書!$L$7,$H$1&amp;"-"&amp;TEXT(A168,"000")&amp;"-"&amp;PROPER(G168)&amp;"_"&amp;PROPER(H168)&amp;".jpg"))</f>
        <v/>
      </c>
      <c r="C168" s="88"/>
      <c r="D168" s="88"/>
      <c r="E168" s="88"/>
      <c r="F168" s="88"/>
      <c r="G168" s="88"/>
      <c r="H168" s="88"/>
      <c r="I168" s="117"/>
      <c r="J168" s="119"/>
      <c r="K168" s="88"/>
      <c r="L168" s="116"/>
      <c r="M168" s="88"/>
      <c r="N168" s="88"/>
      <c r="O168" s="88"/>
      <c r="P168" s="88"/>
      <c r="Q168" s="88"/>
      <c r="R168" s="88"/>
      <c r="S168" s="88"/>
      <c r="T168" s="88"/>
      <c r="U168" s="88"/>
      <c r="V168" s="88"/>
      <c r="W168" s="89"/>
      <c r="Y168" s="129">
        <v>161</v>
      </c>
      <c r="Z168" s="53" t="str">
        <f>IF($C168="","",受験申込書!$M$16)</f>
        <v/>
      </c>
      <c r="AA168" s="70" t="str">
        <f>IF(OR($C168="",K168=""),"",VLOOKUP(K168,受験申込書!$V$15:$W$20,2,FALSE))</f>
        <v/>
      </c>
      <c r="AB168" s="77" t="str">
        <f t="shared" si="6"/>
        <v/>
      </c>
      <c r="AC168" s="41" t="str">
        <f t="shared" si="7"/>
        <v/>
      </c>
      <c r="AD168" s="77" t="str">
        <f>IF($AA168="","",VLOOKUP(AA168,受験申込書!$W$15:$X$20,2,FALSE))</f>
        <v/>
      </c>
      <c r="AE168" s="54" t="str">
        <f>IF($AA168="","",受験申込書!$F$22)</f>
        <v/>
      </c>
      <c r="AF168" s="55" t="str">
        <f>IF($AA168="","",受験申込書!$M$25)</f>
        <v/>
      </c>
      <c r="AG168" s="55" t="str">
        <f>IF(OR($AA168="",受験申込書!$F$25=""),"",受験申込書!$F$25)&amp;""</f>
        <v/>
      </c>
      <c r="AH168" s="112" t="str">
        <f>IF($AA168="","","申込責任者："&amp;受験申込書!$F$28&amp;受験申込書!$F$29)</f>
        <v/>
      </c>
      <c r="AI168" s="240" t="str">
        <f>IF($C168="","",受験申込書!$M$44)</f>
        <v/>
      </c>
      <c r="AJ168" s="240" t="str">
        <f>IF($C168="","",受験申込書!$M$46)</f>
        <v/>
      </c>
      <c r="AK168" s="25">
        <f t="shared" si="8"/>
        <v>0</v>
      </c>
      <c r="AL168" s="25">
        <v>161</v>
      </c>
    </row>
    <row r="169" spans="1:38" x14ac:dyDescent="0.15">
      <c r="A169" s="52">
        <v>162</v>
      </c>
      <c r="B169" s="145" t="str">
        <f>IF(G169="","",IF(受験申込書!$Q$13="",受験申込書!$L$7,$H$1&amp;"-"&amp;TEXT(A169,"000")&amp;"-"&amp;PROPER(G169)&amp;"_"&amp;PROPER(H169)&amp;".jpg"))</f>
        <v/>
      </c>
      <c r="C169" s="88"/>
      <c r="D169" s="88"/>
      <c r="E169" s="88"/>
      <c r="F169" s="88"/>
      <c r="G169" s="88"/>
      <c r="H169" s="88"/>
      <c r="I169" s="117"/>
      <c r="J169" s="119"/>
      <c r="K169" s="88"/>
      <c r="L169" s="116"/>
      <c r="M169" s="88"/>
      <c r="N169" s="88"/>
      <c r="O169" s="88"/>
      <c r="P169" s="88"/>
      <c r="Q169" s="88"/>
      <c r="R169" s="88"/>
      <c r="S169" s="88"/>
      <c r="T169" s="88"/>
      <c r="U169" s="88"/>
      <c r="V169" s="88"/>
      <c r="W169" s="89"/>
      <c r="Y169" s="129">
        <v>162</v>
      </c>
      <c r="Z169" s="53" t="str">
        <f>IF($C169="","",受験申込書!$M$16)</f>
        <v/>
      </c>
      <c r="AA169" s="70" t="str">
        <f>IF(OR($C169="",K169=""),"",VLOOKUP(K169,受験申込書!$V$15:$W$20,2,FALSE))</f>
        <v/>
      </c>
      <c r="AB169" s="77" t="str">
        <f t="shared" si="6"/>
        <v/>
      </c>
      <c r="AC169" s="41" t="str">
        <f t="shared" si="7"/>
        <v/>
      </c>
      <c r="AD169" s="77" t="str">
        <f>IF($AA169="","",VLOOKUP(AA169,受験申込書!$W$15:$X$20,2,FALSE))</f>
        <v/>
      </c>
      <c r="AE169" s="54" t="str">
        <f>IF($AA169="","",受験申込書!$F$22)</f>
        <v/>
      </c>
      <c r="AF169" s="55" t="str">
        <f>IF($AA169="","",受験申込書!$M$25)</f>
        <v/>
      </c>
      <c r="AG169" s="55" t="str">
        <f>IF(OR($AA169="",受験申込書!$F$25=""),"",受験申込書!$F$25)&amp;""</f>
        <v/>
      </c>
      <c r="AH169" s="112" t="str">
        <f>IF($AA169="","","申込責任者："&amp;受験申込書!$F$28&amp;受験申込書!$F$29)</f>
        <v/>
      </c>
      <c r="AI169" s="240" t="str">
        <f>IF($C169="","",受験申込書!$M$44)</f>
        <v/>
      </c>
      <c r="AJ169" s="240" t="str">
        <f>IF($C169="","",受験申込書!$M$46)</f>
        <v/>
      </c>
      <c r="AK169" s="25">
        <f t="shared" si="8"/>
        <v>0</v>
      </c>
      <c r="AL169" s="25">
        <v>162</v>
      </c>
    </row>
    <row r="170" spans="1:38" x14ac:dyDescent="0.15">
      <c r="A170" s="52">
        <v>163</v>
      </c>
      <c r="B170" s="145" t="str">
        <f>IF(G170="","",IF(受験申込書!$Q$13="",受験申込書!$L$7,$H$1&amp;"-"&amp;TEXT(A170,"000")&amp;"-"&amp;PROPER(G170)&amp;"_"&amp;PROPER(H170)&amp;".jpg"))</f>
        <v/>
      </c>
      <c r="C170" s="88"/>
      <c r="D170" s="88"/>
      <c r="E170" s="88"/>
      <c r="F170" s="88"/>
      <c r="G170" s="88"/>
      <c r="H170" s="88"/>
      <c r="I170" s="117"/>
      <c r="J170" s="119"/>
      <c r="K170" s="88"/>
      <c r="L170" s="116"/>
      <c r="M170" s="88"/>
      <c r="N170" s="88"/>
      <c r="O170" s="88"/>
      <c r="P170" s="88"/>
      <c r="Q170" s="88"/>
      <c r="R170" s="88"/>
      <c r="S170" s="88"/>
      <c r="T170" s="88"/>
      <c r="U170" s="88"/>
      <c r="V170" s="88"/>
      <c r="W170" s="89"/>
      <c r="Y170" s="129">
        <v>163</v>
      </c>
      <c r="Z170" s="53" t="str">
        <f>IF($C170="","",受験申込書!$M$16)</f>
        <v/>
      </c>
      <c r="AA170" s="70" t="str">
        <f>IF(OR($C170="",K170=""),"",VLOOKUP(K170,受験申込書!$V$15:$W$20,2,FALSE))</f>
        <v/>
      </c>
      <c r="AB170" s="77" t="str">
        <f t="shared" si="6"/>
        <v/>
      </c>
      <c r="AC170" s="41" t="str">
        <f t="shared" si="7"/>
        <v/>
      </c>
      <c r="AD170" s="77" t="str">
        <f>IF($AA170="","",VLOOKUP(AA170,受験申込書!$W$15:$X$20,2,FALSE))</f>
        <v/>
      </c>
      <c r="AE170" s="54" t="str">
        <f>IF($AA170="","",受験申込書!$F$22)</f>
        <v/>
      </c>
      <c r="AF170" s="55" t="str">
        <f>IF($AA170="","",受験申込書!$M$25)</f>
        <v/>
      </c>
      <c r="AG170" s="55" t="str">
        <f>IF(OR($AA170="",受験申込書!$F$25=""),"",受験申込書!$F$25)&amp;""</f>
        <v/>
      </c>
      <c r="AH170" s="112" t="str">
        <f>IF($AA170="","","申込責任者："&amp;受験申込書!$F$28&amp;受験申込書!$F$29)</f>
        <v/>
      </c>
      <c r="AI170" s="240" t="str">
        <f>IF($C170="","",受験申込書!$M$44)</f>
        <v/>
      </c>
      <c r="AJ170" s="240" t="str">
        <f>IF($C170="","",受験申込書!$M$46)</f>
        <v/>
      </c>
      <c r="AK170" s="25">
        <f t="shared" si="8"/>
        <v>0</v>
      </c>
      <c r="AL170" s="25">
        <v>163</v>
      </c>
    </row>
    <row r="171" spans="1:38" x14ac:dyDescent="0.15">
      <c r="A171" s="52">
        <v>164</v>
      </c>
      <c r="B171" s="145" t="str">
        <f>IF(G171="","",IF(受験申込書!$Q$13="",受験申込書!$L$7,$H$1&amp;"-"&amp;TEXT(A171,"000")&amp;"-"&amp;PROPER(G171)&amp;"_"&amp;PROPER(H171)&amp;".jpg"))</f>
        <v/>
      </c>
      <c r="C171" s="88"/>
      <c r="D171" s="88"/>
      <c r="E171" s="88"/>
      <c r="F171" s="88"/>
      <c r="G171" s="88"/>
      <c r="H171" s="88"/>
      <c r="I171" s="117"/>
      <c r="J171" s="119"/>
      <c r="K171" s="88"/>
      <c r="L171" s="116"/>
      <c r="M171" s="88"/>
      <c r="N171" s="88"/>
      <c r="O171" s="88"/>
      <c r="P171" s="88"/>
      <c r="Q171" s="88"/>
      <c r="R171" s="88"/>
      <c r="S171" s="88"/>
      <c r="T171" s="88"/>
      <c r="U171" s="88"/>
      <c r="V171" s="88"/>
      <c r="W171" s="89"/>
      <c r="Y171" s="129">
        <v>164</v>
      </c>
      <c r="Z171" s="53" t="str">
        <f>IF($C171="","",受験申込書!$M$16)</f>
        <v/>
      </c>
      <c r="AA171" s="70" t="str">
        <f>IF(OR($C171="",K171=""),"",VLOOKUP(K171,受験申込書!$V$15:$W$20,2,FALSE))</f>
        <v/>
      </c>
      <c r="AB171" s="77" t="str">
        <f t="shared" si="6"/>
        <v/>
      </c>
      <c r="AC171" s="41" t="str">
        <f t="shared" si="7"/>
        <v/>
      </c>
      <c r="AD171" s="77" t="str">
        <f>IF($AA171="","",VLOOKUP(AA171,受験申込書!$W$15:$X$20,2,FALSE))</f>
        <v/>
      </c>
      <c r="AE171" s="54" t="str">
        <f>IF($AA171="","",受験申込書!$F$22)</f>
        <v/>
      </c>
      <c r="AF171" s="55" t="str">
        <f>IF($AA171="","",受験申込書!$M$25)</f>
        <v/>
      </c>
      <c r="AG171" s="55" t="str">
        <f>IF(OR($AA171="",受験申込書!$F$25=""),"",受験申込書!$F$25)&amp;""</f>
        <v/>
      </c>
      <c r="AH171" s="112" t="str">
        <f>IF($AA171="","","申込責任者："&amp;受験申込書!$F$28&amp;受験申込書!$F$29)</f>
        <v/>
      </c>
      <c r="AI171" s="240" t="str">
        <f>IF($C171="","",受験申込書!$M$44)</f>
        <v/>
      </c>
      <c r="AJ171" s="240" t="str">
        <f>IF($C171="","",受験申込書!$M$46)</f>
        <v/>
      </c>
      <c r="AK171" s="25">
        <f t="shared" si="8"/>
        <v>0</v>
      </c>
      <c r="AL171" s="25">
        <v>164</v>
      </c>
    </row>
    <row r="172" spans="1:38" x14ac:dyDescent="0.15">
      <c r="A172" s="52">
        <v>165</v>
      </c>
      <c r="B172" s="145" t="str">
        <f>IF(G172="","",IF(受験申込書!$Q$13="",受験申込書!$L$7,$H$1&amp;"-"&amp;TEXT(A172,"000")&amp;"-"&amp;PROPER(G172)&amp;"_"&amp;PROPER(H172)&amp;".jpg"))</f>
        <v/>
      </c>
      <c r="C172" s="88"/>
      <c r="D172" s="88"/>
      <c r="E172" s="88"/>
      <c r="F172" s="88"/>
      <c r="G172" s="88"/>
      <c r="H172" s="88"/>
      <c r="I172" s="117"/>
      <c r="J172" s="119"/>
      <c r="K172" s="88"/>
      <c r="L172" s="116"/>
      <c r="M172" s="88"/>
      <c r="N172" s="88"/>
      <c r="O172" s="88"/>
      <c r="P172" s="88"/>
      <c r="Q172" s="88"/>
      <c r="R172" s="88"/>
      <c r="S172" s="88"/>
      <c r="T172" s="88"/>
      <c r="U172" s="88"/>
      <c r="V172" s="88"/>
      <c r="W172" s="89"/>
      <c r="Y172" s="129">
        <v>165</v>
      </c>
      <c r="Z172" s="53" t="str">
        <f>IF($C172="","",受験申込書!$M$16)</f>
        <v/>
      </c>
      <c r="AA172" s="70" t="str">
        <f>IF(OR($C172="",K172=""),"",VLOOKUP(K172,受験申込書!$V$15:$W$20,2,FALSE))</f>
        <v/>
      </c>
      <c r="AB172" s="77" t="str">
        <f t="shared" si="6"/>
        <v/>
      </c>
      <c r="AC172" s="41" t="str">
        <f t="shared" si="7"/>
        <v/>
      </c>
      <c r="AD172" s="77" t="str">
        <f>IF($AA172="","",VLOOKUP(AA172,受験申込書!$W$15:$X$20,2,FALSE))</f>
        <v/>
      </c>
      <c r="AE172" s="54" t="str">
        <f>IF($AA172="","",受験申込書!$F$22)</f>
        <v/>
      </c>
      <c r="AF172" s="55" t="str">
        <f>IF($AA172="","",受験申込書!$M$25)</f>
        <v/>
      </c>
      <c r="AG172" s="55" t="str">
        <f>IF(OR($AA172="",受験申込書!$F$25=""),"",受験申込書!$F$25)&amp;""</f>
        <v/>
      </c>
      <c r="AH172" s="112" t="str">
        <f>IF($AA172="","","申込責任者："&amp;受験申込書!$F$28&amp;受験申込書!$F$29)</f>
        <v/>
      </c>
      <c r="AI172" s="240" t="str">
        <f>IF($C172="","",受験申込書!$M$44)</f>
        <v/>
      </c>
      <c r="AJ172" s="240" t="str">
        <f>IF($C172="","",受験申込書!$M$46)</f>
        <v/>
      </c>
      <c r="AK172" s="25">
        <f t="shared" si="8"/>
        <v>0</v>
      </c>
      <c r="AL172" s="25">
        <v>165</v>
      </c>
    </row>
    <row r="173" spans="1:38" x14ac:dyDescent="0.15">
      <c r="A173" s="52">
        <v>166</v>
      </c>
      <c r="B173" s="145" t="str">
        <f>IF(G173="","",IF(受験申込書!$Q$13="",受験申込書!$L$7,$H$1&amp;"-"&amp;TEXT(A173,"000")&amp;"-"&amp;PROPER(G173)&amp;"_"&amp;PROPER(H173)&amp;".jpg"))</f>
        <v/>
      </c>
      <c r="C173" s="88"/>
      <c r="D173" s="88"/>
      <c r="E173" s="88"/>
      <c r="F173" s="88"/>
      <c r="G173" s="88"/>
      <c r="H173" s="88"/>
      <c r="I173" s="117"/>
      <c r="J173" s="119"/>
      <c r="K173" s="88"/>
      <c r="L173" s="116"/>
      <c r="M173" s="88"/>
      <c r="N173" s="88"/>
      <c r="O173" s="88"/>
      <c r="P173" s="88"/>
      <c r="Q173" s="88"/>
      <c r="R173" s="88"/>
      <c r="S173" s="88"/>
      <c r="T173" s="88"/>
      <c r="U173" s="88"/>
      <c r="V173" s="88"/>
      <c r="W173" s="89"/>
      <c r="Y173" s="129">
        <v>166</v>
      </c>
      <c r="Z173" s="53" t="str">
        <f>IF($C173="","",受験申込書!$M$16)</f>
        <v/>
      </c>
      <c r="AA173" s="70" t="str">
        <f>IF(OR($C173="",K173=""),"",VLOOKUP(K173,受験申込書!$V$15:$W$20,2,FALSE))</f>
        <v/>
      </c>
      <c r="AB173" s="77" t="str">
        <f t="shared" si="6"/>
        <v/>
      </c>
      <c r="AC173" s="41" t="str">
        <f t="shared" si="7"/>
        <v/>
      </c>
      <c r="AD173" s="77" t="str">
        <f>IF($AA173="","",VLOOKUP(AA173,受験申込書!$W$15:$X$20,2,FALSE))</f>
        <v/>
      </c>
      <c r="AE173" s="54" t="str">
        <f>IF($AA173="","",受験申込書!$F$22)</f>
        <v/>
      </c>
      <c r="AF173" s="55" t="str">
        <f>IF($AA173="","",受験申込書!$M$25)</f>
        <v/>
      </c>
      <c r="AG173" s="55" t="str">
        <f>IF(OR($AA173="",受験申込書!$F$25=""),"",受験申込書!$F$25)&amp;""</f>
        <v/>
      </c>
      <c r="AH173" s="112" t="str">
        <f>IF($AA173="","","申込責任者："&amp;受験申込書!$F$28&amp;受験申込書!$F$29)</f>
        <v/>
      </c>
      <c r="AI173" s="240" t="str">
        <f>IF($C173="","",受験申込書!$M$44)</f>
        <v/>
      </c>
      <c r="AJ173" s="240" t="str">
        <f>IF($C173="","",受験申込書!$M$46)</f>
        <v/>
      </c>
      <c r="AK173" s="25">
        <f t="shared" si="8"/>
        <v>0</v>
      </c>
      <c r="AL173" s="25">
        <v>166</v>
      </c>
    </row>
    <row r="174" spans="1:38" x14ac:dyDescent="0.15">
      <c r="A174" s="52">
        <v>167</v>
      </c>
      <c r="B174" s="145" t="str">
        <f>IF(G174="","",IF(受験申込書!$Q$13="",受験申込書!$L$7,$H$1&amp;"-"&amp;TEXT(A174,"000")&amp;"-"&amp;PROPER(G174)&amp;"_"&amp;PROPER(H174)&amp;".jpg"))</f>
        <v/>
      </c>
      <c r="C174" s="88"/>
      <c r="D174" s="88"/>
      <c r="E174" s="88"/>
      <c r="F174" s="88"/>
      <c r="G174" s="88"/>
      <c r="H174" s="88"/>
      <c r="I174" s="117"/>
      <c r="J174" s="119"/>
      <c r="K174" s="88"/>
      <c r="L174" s="116"/>
      <c r="M174" s="88"/>
      <c r="N174" s="88"/>
      <c r="O174" s="88"/>
      <c r="P174" s="88"/>
      <c r="Q174" s="88"/>
      <c r="R174" s="88"/>
      <c r="S174" s="88"/>
      <c r="T174" s="88"/>
      <c r="U174" s="88"/>
      <c r="V174" s="88"/>
      <c r="W174" s="89"/>
      <c r="Y174" s="129">
        <v>167</v>
      </c>
      <c r="Z174" s="53" t="str">
        <f>IF($C174="","",受験申込書!$M$16)</f>
        <v/>
      </c>
      <c r="AA174" s="70" t="str">
        <f>IF(OR($C174="",K174=""),"",VLOOKUP(K174,受験申込書!$V$15:$W$20,2,FALSE))</f>
        <v/>
      </c>
      <c r="AB174" s="77" t="str">
        <f t="shared" si="6"/>
        <v/>
      </c>
      <c r="AC174" s="41" t="str">
        <f t="shared" si="7"/>
        <v/>
      </c>
      <c r="AD174" s="77" t="str">
        <f>IF($AA174="","",VLOOKUP(AA174,受験申込書!$W$15:$X$20,2,FALSE))</f>
        <v/>
      </c>
      <c r="AE174" s="54" t="str">
        <f>IF($AA174="","",受験申込書!$F$22)</f>
        <v/>
      </c>
      <c r="AF174" s="55" t="str">
        <f>IF($AA174="","",受験申込書!$M$25)</f>
        <v/>
      </c>
      <c r="AG174" s="55" t="str">
        <f>IF(OR($AA174="",受験申込書!$F$25=""),"",受験申込書!$F$25)&amp;""</f>
        <v/>
      </c>
      <c r="AH174" s="112" t="str">
        <f>IF($AA174="","","申込責任者："&amp;受験申込書!$F$28&amp;受験申込書!$F$29)</f>
        <v/>
      </c>
      <c r="AI174" s="240" t="str">
        <f>IF($C174="","",受験申込書!$M$44)</f>
        <v/>
      </c>
      <c r="AJ174" s="240" t="str">
        <f>IF($C174="","",受験申込書!$M$46)</f>
        <v/>
      </c>
      <c r="AK174" s="25">
        <f t="shared" si="8"/>
        <v>0</v>
      </c>
      <c r="AL174" s="25">
        <v>167</v>
      </c>
    </row>
    <row r="175" spans="1:38" x14ac:dyDescent="0.15">
      <c r="A175" s="52">
        <v>168</v>
      </c>
      <c r="B175" s="145" t="str">
        <f>IF(G175="","",IF(受験申込書!$Q$13="",受験申込書!$L$7,$H$1&amp;"-"&amp;TEXT(A175,"000")&amp;"-"&amp;PROPER(G175)&amp;"_"&amp;PROPER(H175)&amp;".jpg"))</f>
        <v/>
      </c>
      <c r="C175" s="88"/>
      <c r="D175" s="88"/>
      <c r="E175" s="88"/>
      <c r="F175" s="88"/>
      <c r="G175" s="88"/>
      <c r="H175" s="88"/>
      <c r="I175" s="117"/>
      <c r="J175" s="119"/>
      <c r="K175" s="88"/>
      <c r="L175" s="116"/>
      <c r="M175" s="88"/>
      <c r="N175" s="88"/>
      <c r="O175" s="88"/>
      <c r="P175" s="88"/>
      <c r="Q175" s="88"/>
      <c r="R175" s="88"/>
      <c r="S175" s="88"/>
      <c r="T175" s="88"/>
      <c r="U175" s="88"/>
      <c r="V175" s="88"/>
      <c r="W175" s="89"/>
      <c r="Y175" s="129">
        <v>168</v>
      </c>
      <c r="Z175" s="53" t="str">
        <f>IF($C175="","",受験申込書!$M$16)</f>
        <v/>
      </c>
      <c r="AA175" s="70" t="str">
        <f>IF(OR($C175="",K175=""),"",VLOOKUP(K175,受験申込書!$V$15:$W$20,2,FALSE))</f>
        <v/>
      </c>
      <c r="AB175" s="77" t="str">
        <f t="shared" si="6"/>
        <v/>
      </c>
      <c r="AC175" s="41" t="str">
        <f t="shared" si="7"/>
        <v/>
      </c>
      <c r="AD175" s="77" t="str">
        <f>IF($AA175="","",VLOOKUP(AA175,受験申込書!$W$15:$X$20,2,FALSE))</f>
        <v/>
      </c>
      <c r="AE175" s="54" t="str">
        <f>IF($AA175="","",受験申込書!$F$22)</f>
        <v/>
      </c>
      <c r="AF175" s="55" t="str">
        <f>IF($AA175="","",受験申込書!$M$25)</f>
        <v/>
      </c>
      <c r="AG175" s="55" t="str">
        <f>IF(OR($AA175="",受験申込書!$F$25=""),"",受験申込書!$F$25)&amp;""</f>
        <v/>
      </c>
      <c r="AH175" s="112" t="str">
        <f>IF($AA175="","","申込責任者："&amp;受験申込書!$F$28&amp;受験申込書!$F$29)</f>
        <v/>
      </c>
      <c r="AI175" s="240" t="str">
        <f>IF($C175="","",受験申込書!$M$44)</f>
        <v/>
      </c>
      <c r="AJ175" s="240" t="str">
        <f>IF($C175="","",受験申込書!$M$46)</f>
        <v/>
      </c>
      <c r="AK175" s="25">
        <f t="shared" si="8"/>
        <v>0</v>
      </c>
      <c r="AL175" s="25">
        <v>168</v>
      </c>
    </row>
    <row r="176" spans="1:38" x14ac:dyDescent="0.15">
      <c r="A176" s="52">
        <v>169</v>
      </c>
      <c r="B176" s="145" t="str">
        <f>IF(G176="","",IF(受験申込書!$Q$13="",受験申込書!$L$7,$H$1&amp;"-"&amp;TEXT(A176,"000")&amp;"-"&amp;PROPER(G176)&amp;"_"&amp;PROPER(H176)&amp;".jpg"))</f>
        <v/>
      </c>
      <c r="C176" s="88"/>
      <c r="D176" s="88"/>
      <c r="E176" s="88"/>
      <c r="F176" s="88"/>
      <c r="G176" s="88"/>
      <c r="H176" s="88"/>
      <c r="I176" s="117"/>
      <c r="J176" s="119"/>
      <c r="K176" s="88"/>
      <c r="L176" s="116"/>
      <c r="M176" s="88"/>
      <c r="N176" s="88"/>
      <c r="O176" s="88"/>
      <c r="P176" s="88"/>
      <c r="Q176" s="88"/>
      <c r="R176" s="88"/>
      <c r="S176" s="88"/>
      <c r="T176" s="88"/>
      <c r="U176" s="88"/>
      <c r="V176" s="88"/>
      <c r="W176" s="89"/>
      <c r="Y176" s="129">
        <v>169</v>
      </c>
      <c r="Z176" s="53" t="str">
        <f>IF($C176="","",受験申込書!$M$16)</f>
        <v/>
      </c>
      <c r="AA176" s="70" t="str">
        <f>IF(OR($C176="",K176=""),"",VLOOKUP(K176,受験申込書!$V$15:$W$20,2,FALSE))</f>
        <v/>
      </c>
      <c r="AB176" s="77" t="str">
        <f t="shared" si="6"/>
        <v/>
      </c>
      <c r="AC176" s="41" t="str">
        <f t="shared" si="7"/>
        <v/>
      </c>
      <c r="AD176" s="77" t="str">
        <f>IF($AA176="","",VLOOKUP(AA176,受験申込書!$W$15:$X$20,2,FALSE))</f>
        <v/>
      </c>
      <c r="AE176" s="54" t="str">
        <f>IF($AA176="","",受験申込書!$F$22)</f>
        <v/>
      </c>
      <c r="AF176" s="55" t="str">
        <f>IF($AA176="","",受験申込書!$M$25)</f>
        <v/>
      </c>
      <c r="AG176" s="55" t="str">
        <f>IF(OR($AA176="",受験申込書!$F$25=""),"",受験申込書!$F$25)&amp;""</f>
        <v/>
      </c>
      <c r="AH176" s="112" t="str">
        <f>IF($AA176="","","申込責任者："&amp;受験申込書!$F$28&amp;受験申込書!$F$29)</f>
        <v/>
      </c>
      <c r="AI176" s="240" t="str">
        <f>IF($C176="","",受験申込書!$M$44)</f>
        <v/>
      </c>
      <c r="AJ176" s="240" t="str">
        <f>IF($C176="","",受験申込書!$M$46)</f>
        <v/>
      </c>
      <c r="AK176" s="25">
        <f t="shared" si="8"/>
        <v>0</v>
      </c>
      <c r="AL176" s="25">
        <v>169</v>
      </c>
    </row>
    <row r="177" spans="1:38" x14ac:dyDescent="0.15">
      <c r="A177" s="52">
        <v>170</v>
      </c>
      <c r="B177" s="145" t="str">
        <f>IF(G177="","",IF(受験申込書!$Q$13="",受験申込書!$L$7,$H$1&amp;"-"&amp;TEXT(A177,"000")&amp;"-"&amp;PROPER(G177)&amp;"_"&amp;PROPER(H177)&amp;".jpg"))</f>
        <v/>
      </c>
      <c r="C177" s="88"/>
      <c r="D177" s="88"/>
      <c r="E177" s="88"/>
      <c r="F177" s="88"/>
      <c r="G177" s="88"/>
      <c r="H177" s="88"/>
      <c r="I177" s="117"/>
      <c r="J177" s="119"/>
      <c r="K177" s="88"/>
      <c r="L177" s="116"/>
      <c r="M177" s="88"/>
      <c r="N177" s="88"/>
      <c r="O177" s="88"/>
      <c r="P177" s="88"/>
      <c r="Q177" s="88"/>
      <c r="R177" s="88"/>
      <c r="S177" s="88"/>
      <c r="T177" s="88"/>
      <c r="U177" s="88"/>
      <c r="V177" s="88"/>
      <c r="W177" s="89"/>
      <c r="Y177" s="129">
        <v>170</v>
      </c>
      <c r="Z177" s="53" t="str">
        <f>IF($C177="","",受験申込書!$M$16)</f>
        <v/>
      </c>
      <c r="AA177" s="70" t="str">
        <f>IF(OR($C177="",K177=""),"",VLOOKUP(K177,受験申込書!$V$15:$W$20,2,FALSE))</f>
        <v/>
      </c>
      <c r="AB177" s="77" t="str">
        <f t="shared" si="6"/>
        <v/>
      </c>
      <c r="AC177" s="41" t="str">
        <f t="shared" si="7"/>
        <v/>
      </c>
      <c r="AD177" s="77" t="str">
        <f>IF($AA177="","",VLOOKUP(AA177,受験申込書!$W$15:$X$20,2,FALSE))</f>
        <v/>
      </c>
      <c r="AE177" s="54" t="str">
        <f>IF($AA177="","",受験申込書!$F$22)</f>
        <v/>
      </c>
      <c r="AF177" s="55" t="str">
        <f>IF($AA177="","",受験申込書!$M$25)</f>
        <v/>
      </c>
      <c r="AG177" s="55" t="str">
        <f>IF(OR($AA177="",受験申込書!$F$25=""),"",受験申込書!$F$25)&amp;""</f>
        <v/>
      </c>
      <c r="AH177" s="112" t="str">
        <f>IF($AA177="","","申込責任者："&amp;受験申込書!$F$28&amp;受験申込書!$F$29)</f>
        <v/>
      </c>
      <c r="AI177" s="240" t="str">
        <f>IF($C177="","",受験申込書!$M$44)</f>
        <v/>
      </c>
      <c r="AJ177" s="240" t="str">
        <f>IF($C177="","",受験申込書!$M$46)</f>
        <v/>
      </c>
      <c r="AK177" s="25">
        <f t="shared" si="8"/>
        <v>0</v>
      </c>
      <c r="AL177" s="25">
        <v>170</v>
      </c>
    </row>
    <row r="178" spans="1:38" x14ac:dyDescent="0.15">
      <c r="A178" s="52">
        <v>171</v>
      </c>
      <c r="B178" s="145" t="str">
        <f>IF(G178="","",IF(受験申込書!$Q$13="",受験申込書!$L$7,$H$1&amp;"-"&amp;TEXT(A178,"000")&amp;"-"&amp;PROPER(G178)&amp;"_"&amp;PROPER(H178)&amp;".jpg"))</f>
        <v/>
      </c>
      <c r="C178" s="88"/>
      <c r="D178" s="88"/>
      <c r="E178" s="88"/>
      <c r="F178" s="88"/>
      <c r="G178" s="88"/>
      <c r="H178" s="88"/>
      <c r="I178" s="117"/>
      <c r="J178" s="119"/>
      <c r="K178" s="88"/>
      <c r="L178" s="116"/>
      <c r="M178" s="88"/>
      <c r="N178" s="88"/>
      <c r="O178" s="88"/>
      <c r="P178" s="88"/>
      <c r="Q178" s="88"/>
      <c r="R178" s="88"/>
      <c r="S178" s="88"/>
      <c r="T178" s="88"/>
      <c r="U178" s="88"/>
      <c r="V178" s="88"/>
      <c r="W178" s="89"/>
      <c r="Y178" s="129">
        <v>171</v>
      </c>
      <c r="Z178" s="53" t="str">
        <f>IF($C178="","",受験申込書!$M$16)</f>
        <v/>
      </c>
      <c r="AA178" s="70" t="str">
        <f>IF(OR($C178="",K178=""),"",VLOOKUP(K178,受験申込書!$V$15:$W$20,2,FALSE))</f>
        <v/>
      </c>
      <c r="AB178" s="77" t="str">
        <f t="shared" si="6"/>
        <v/>
      </c>
      <c r="AC178" s="41" t="str">
        <f t="shared" si="7"/>
        <v/>
      </c>
      <c r="AD178" s="77" t="str">
        <f>IF($AA178="","",VLOOKUP(AA178,受験申込書!$W$15:$X$20,2,FALSE))</f>
        <v/>
      </c>
      <c r="AE178" s="54" t="str">
        <f>IF($AA178="","",受験申込書!$F$22)</f>
        <v/>
      </c>
      <c r="AF178" s="55" t="str">
        <f>IF($AA178="","",受験申込書!$M$25)</f>
        <v/>
      </c>
      <c r="AG178" s="55" t="str">
        <f>IF(OR($AA178="",受験申込書!$F$25=""),"",受験申込書!$F$25)&amp;""</f>
        <v/>
      </c>
      <c r="AH178" s="112" t="str">
        <f>IF($AA178="","","申込責任者："&amp;受験申込書!$F$28&amp;受験申込書!$F$29)</f>
        <v/>
      </c>
      <c r="AI178" s="240" t="str">
        <f>IF($C178="","",受験申込書!$M$44)</f>
        <v/>
      </c>
      <c r="AJ178" s="240" t="str">
        <f>IF($C178="","",受験申込書!$M$46)</f>
        <v/>
      </c>
      <c r="AK178" s="25">
        <f t="shared" si="8"/>
        <v>0</v>
      </c>
      <c r="AL178" s="25">
        <v>171</v>
      </c>
    </row>
    <row r="179" spans="1:38" x14ac:dyDescent="0.15">
      <c r="A179" s="52">
        <v>172</v>
      </c>
      <c r="B179" s="145" t="str">
        <f>IF(G179="","",IF(受験申込書!$Q$13="",受験申込書!$L$7,$H$1&amp;"-"&amp;TEXT(A179,"000")&amp;"-"&amp;PROPER(G179)&amp;"_"&amp;PROPER(H179)&amp;".jpg"))</f>
        <v/>
      </c>
      <c r="C179" s="88"/>
      <c r="D179" s="88"/>
      <c r="E179" s="88"/>
      <c r="F179" s="88"/>
      <c r="G179" s="88"/>
      <c r="H179" s="88"/>
      <c r="I179" s="117"/>
      <c r="J179" s="119"/>
      <c r="K179" s="88"/>
      <c r="L179" s="116"/>
      <c r="M179" s="88"/>
      <c r="N179" s="88"/>
      <c r="O179" s="88"/>
      <c r="P179" s="88"/>
      <c r="Q179" s="88"/>
      <c r="R179" s="88"/>
      <c r="S179" s="88"/>
      <c r="T179" s="88"/>
      <c r="U179" s="88"/>
      <c r="V179" s="88"/>
      <c r="W179" s="89"/>
      <c r="Y179" s="129">
        <v>172</v>
      </c>
      <c r="Z179" s="53" t="str">
        <f>IF($C179="","",受験申込書!$M$16)</f>
        <v/>
      </c>
      <c r="AA179" s="70" t="str">
        <f>IF(OR($C179="",K179=""),"",VLOOKUP(K179,受験申込書!$V$15:$W$20,2,FALSE))</f>
        <v/>
      </c>
      <c r="AB179" s="77" t="str">
        <f t="shared" si="6"/>
        <v/>
      </c>
      <c r="AC179" s="41" t="str">
        <f t="shared" si="7"/>
        <v/>
      </c>
      <c r="AD179" s="77" t="str">
        <f>IF($AA179="","",VLOOKUP(AA179,受験申込書!$W$15:$X$20,2,FALSE))</f>
        <v/>
      </c>
      <c r="AE179" s="54" t="str">
        <f>IF($AA179="","",受験申込書!$F$22)</f>
        <v/>
      </c>
      <c r="AF179" s="55" t="str">
        <f>IF($AA179="","",受験申込書!$M$25)</f>
        <v/>
      </c>
      <c r="AG179" s="55" t="str">
        <f>IF(OR($AA179="",受験申込書!$F$25=""),"",受験申込書!$F$25)&amp;""</f>
        <v/>
      </c>
      <c r="AH179" s="112" t="str">
        <f>IF($AA179="","","申込責任者："&amp;受験申込書!$F$28&amp;受験申込書!$F$29)</f>
        <v/>
      </c>
      <c r="AI179" s="240" t="str">
        <f>IF($C179="","",受験申込書!$M$44)</f>
        <v/>
      </c>
      <c r="AJ179" s="240" t="str">
        <f>IF($C179="","",受験申込書!$M$46)</f>
        <v/>
      </c>
      <c r="AK179" s="25">
        <f t="shared" si="8"/>
        <v>0</v>
      </c>
      <c r="AL179" s="25">
        <v>172</v>
      </c>
    </row>
    <row r="180" spans="1:38" x14ac:dyDescent="0.15">
      <c r="A180" s="52">
        <v>173</v>
      </c>
      <c r="B180" s="145" t="str">
        <f>IF(G180="","",IF(受験申込書!$Q$13="",受験申込書!$L$7,$H$1&amp;"-"&amp;TEXT(A180,"000")&amp;"-"&amp;PROPER(G180)&amp;"_"&amp;PROPER(H180)&amp;".jpg"))</f>
        <v/>
      </c>
      <c r="C180" s="88"/>
      <c r="D180" s="88"/>
      <c r="E180" s="88"/>
      <c r="F180" s="88"/>
      <c r="G180" s="88"/>
      <c r="H180" s="88"/>
      <c r="I180" s="117"/>
      <c r="J180" s="119"/>
      <c r="K180" s="88"/>
      <c r="L180" s="116"/>
      <c r="M180" s="88"/>
      <c r="N180" s="88"/>
      <c r="O180" s="88"/>
      <c r="P180" s="88"/>
      <c r="Q180" s="88"/>
      <c r="R180" s="88"/>
      <c r="S180" s="88"/>
      <c r="T180" s="88"/>
      <c r="U180" s="88"/>
      <c r="V180" s="88"/>
      <c r="W180" s="89"/>
      <c r="Y180" s="129">
        <v>173</v>
      </c>
      <c r="Z180" s="53" t="str">
        <f>IF($C180="","",受験申込書!$M$16)</f>
        <v/>
      </c>
      <c r="AA180" s="70" t="str">
        <f>IF(OR($C180="",K180=""),"",VLOOKUP(K180,受験申込書!$V$15:$W$20,2,FALSE))</f>
        <v/>
      </c>
      <c r="AB180" s="77" t="str">
        <f t="shared" si="6"/>
        <v/>
      </c>
      <c r="AC180" s="41" t="str">
        <f t="shared" si="7"/>
        <v/>
      </c>
      <c r="AD180" s="77" t="str">
        <f>IF($AA180="","",VLOOKUP(AA180,受験申込書!$W$15:$X$20,2,FALSE))</f>
        <v/>
      </c>
      <c r="AE180" s="54" t="str">
        <f>IF($AA180="","",受験申込書!$F$22)</f>
        <v/>
      </c>
      <c r="AF180" s="55" t="str">
        <f>IF($AA180="","",受験申込書!$M$25)</f>
        <v/>
      </c>
      <c r="AG180" s="55" t="str">
        <f>IF(OR($AA180="",受験申込書!$F$25=""),"",受験申込書!$F$25)&amp;""</f>
        <v/>
      </c>
      <c r="AH180" s="112" t="str">
        <f>IF($AA180="","","申込責任者："&amp;受験申込書!$F$28&amp;受験申込書!$F$29)</f>
        <v/>
      </c>
      <c r="AI180" s="240" t="str">
        <f>IF($C180="","",受験申込書!$M$44)</f>
        <v/>
      </c>
      <c r="AJ180" s="240" t="str">
        <f>IF($C180="","",受験申込書!$M$46)</f>
        <v/>
      </c>
      <c r="AK180" s="25">
        <f t="shared" si="8"/>
        <v>0</v>
      </c>
      <c r="AL180" s="25">
        <v>173</v>
      </c>
    </row>
    <row r="181" spans="1:38" x14ac:dyDescent="0.15">
      <c r="A181" s="52">
        <v>174</v>
      </c>
      <c r="B181" s="145" t="str">
        <f>IF(G181="","",IF(受験申込書!$Q$13="",受験申込書!$L$7,$H$1&amp;"-"&amp;TEXT(A181,"000")&amp;"-"&amp;PROPER(G181)&amp;"_"&amp;PROPER(H181)&amp;".jpg"))</f>
        <v/>
      </c>
      <c r="C181" s="88"/>
      <c r="D181" s="88"/>
      <c r="E181" s="88"/>
      <c r="F181" s="88"/>
      <c r="G181" s="88"/>
      <c r="H181" s="88"/>
      <c r="I181" s="117"/>
      <c r="J181" s="119"/>
      <c r="K181" s="88"/>
      <c r="L181" s="116"/>
      <c r="M181" s="88"/>
      <c r="N181" s="88"/>
      <c r="O181" s="88"/>
      <c r="P181" s="88"/>
      <c r="Q181" s="88"/>
      <c r="R181" s="88"/>
      <c r="S181" s="88"/>
      <c r="T181" s="88"/>
      <c r="U181" s="88"/>
      <c r="V181" s="88"/>
      <c r="W181" s="89"/>
      <c r="Y181" s="129">
        <v>174</v>
      </c>
      <c r="Z181" s="53" t="str">
        <f>IF($C181="","",受験申込書!$M$16)</f>
        <v/>
      </c>
      <c r="AA181" s="70" t="str">
        <f>IF(OR($C181="",K181=""),"",VLOOKUP(K181,受験申込書!$V$15:$W$20,2,FALSE))</f>
        <v/>
      </c>
      <c r="AB181" s="77" t="str">
        <f t="shared" si="6"/>
        <v/>
      </c>
      <c r="AC181" s="41" t="str">
        <f t="shared" si="7"/>
        <v/>
      </c>
      <c r="AD181" s="77" t="str">
        <f>IF($AA181="","",VLOOKUP(AA181,受験申込書!$W$15:$X$20,2,FALSE))</f>
        <v/>
      </c>
      <c r="AE181" s="54" t="str">
        <f>IF($AA181="","",受験申込書!$F$22)</f>
        <v/>
      </c>
      <c r="AF181" s="55" t="str">
        <f>IF($AA181="","",受験申込書!$M$25)</f>
        <v/>
      </c>
      <c r="AG181" s="55" t="str">
        <f>IF(OR($AA181="",受験申込書!$F$25=""),"",受験申込書!$F$25)&amp;""</f>
        <v/>
      </c>
      <c r="AH181" s="112" t="str">
        <f>IF($AA181="","","申込責任者："&amp;受験申込書!$F$28&amp;受験申込書!$F$29)</f>
        <v/>
      </c>
      <c r="AI181" s="240" t="str">
        <f>IF($C181="","",受験申込書!$M$44)</f>
        <v/>
      </c>
      <c r="AJ181" s="240" t="str">
        <f>IF($C181="","",受験申込書!$M$46)</f>
        <v/>
      </c>
      <c r="AK181" s="25">
        <f t="shared" si="8"/>
        <v>0</v>
      </c>
      <c r="AL181" s="25">
        <v>174</v>
      </c>
    </row>
    <row r="182" spans="1:38" x14ac:dyDescent="0.15">
      <c r="A182" s="52">
        <v>175</v>
      </c>
      <c r="B182" s="145" t="str">
        <f>IF(G182="","",IF(受験申込書!$Q$13="",受験申込書!$L$7,$H$1&amp;"-"&amp;TEXT(A182,"000")&amp;"-"&amp;PROPER(G182)&amp;"_"&amp;PROPER(H182)&amp;".jpg"))</f>
        <v/>
      </c>
      <c r="C182" s="88"/>
      <c r="D182" s="88"/>
      <c r="E182" s="88"/>
      <c r="F182" s="88"/>
      <c r="G182" s="88"/>
      <c r="H182" s="88"/>
      <c r="I182" s="117"/>
      <c r="J182" s="119"/>
      <c r="K182" s="88"/>
      <c r="L182" s="116"/>
      <c r="M182" s="88"/>
      <c r="N182" s="88"/>
      <c r="O182" s="88"/>
      <c r="P182" s="88"/>
      <c r="Q182" s="88"/>
      <c r="R182" s="88"/>
      <c r="S182" s="88"/>
      <c r="T182" s="88"/>
      <c r="U182" s="88"/>
      <c r="V182" s="88"/>
      <c r="W182" s="89"/>
      <c r="Y182" s="129">
        <v>175</v>
      </c>
      <c r="Z182" s="53" t="str">
        <f>IF($C182="","",受験申込書!$M$16)</f>
        <v/>
      </c>
      <c r="AA182" s="70" t="str">
        <f>IF(OR($C182="",K182=""),"",VLOOKUP(K182,受験申込書!$V$15:$W$20,2,FALSE))</f>
        <v/>
      </c>
      <c r="AB182" s="77" t="str">
        <f t="shared" si="6"/>
        <v/>
      </c>
      <c r="AC182" s="41" t="str">
        <f t="shared" si="7"/>
        <v/>
      </c>
      <c r="AD182" s="77" t="str">
        <f>IF($AA182="","",VLOOKUP(AA182,受験申込書!$W$15:$X$20,2,FALSE))</f>
        <v/>
      </c>
      <c r="AE182" s="54" t="str">
        <f>IF($AA182="","",受験申込書!$F$22)</f>
        <v/>
      </c>
      <c r="AF182" s="55" t="str">
        <f>IF($AA182="","",受験申込書!$M$25)</f>
        <v/>
      </c>
      <c r="AG182" s="55" t="str">
        <f>IF(OR($AA182="",受験申込書!$F$25=""),"",受験申込書!$F$25)&amp;""</f>
        <v/>
      </c>
      <c r="AH182" s="112" t="str">
        <f>IF($AA182="","","申込責任者："&amp;受験申込書!$F$28&amp;受験申込書!$F$29)</f>
        <v/>
      </c>
      <c r="AI182" s="240" t="str">
        <f>IF($C182="","",受験申込書!$M$44)</f>
        <v/>
      </c>
      <c r="AJ182" s="240" t="str">
        <f>IF($C182="","",受験申込書!$M$46)</f>
        <v/>
      </c>
      <c r="AK182" s="25">
        <f t="shared" si="8"/>
        <v>0</v>
      </c>
      <c r="AL182" s="25">
        <v>175</v>
      </c>
    </row>
    <row r="183" spans="1:38" x14ac:dyDescent="0.15">
      <c r="A183" s="52">
        <v>176</v>
      </c>
      <c r="B183" s="145" t="str">
        <f>IF(G183="","",IF(受験申込書!$Q$13="",受験申込書!$L$7,$H$1&amp;"-"&amp;TEXT(A183,"000")&amp;"-"&amp;PROPER(G183)&amp;"_"&amp;PROPER(H183)&amp;".jpg"))</f>
        <v/>
      </c>
      <c r="C183" s="88"/>
      <c r="D183" s="88"/>
      <c r="E183" s="88"/>
      <c r="F183" s="88"/>
      <c r="G183" s="88"/>
      <c r="H183" s="88"/>
      <c r="I183" s="117"/>
      <c r="J183" s="119"/>
      <c r="K183" s="88"/>
      <c r="L183" s="116"/>
      <c r="M183" s="88"/>
      <c r="N183" s="88"/>
      <c r="O183" s="88"/>
      <c r="P183" s="88"/>
      <c r="Q183" s="88"/>
      <c r="R183" s="88"/>
      <c r="S183" s="88"/>
      <c r="T183" s="88"/>
      <c r="U183" s="88"/>
      <c r="V183" s="88"/>
      <c r="W183" s="89"/>
      <c r="Y183" s="129">
        <v>176</v>
      </c>
      <c r="Z183" s="53" t="str">
        <f>IF($C183="","",受験申込書!$M$16)</f>
        <v/>
      </c>
      <c r="AA183" s="70" t="str">
        <f>IF(OR($C183="",K183=""),"",VLOOKUP(K183,受験申込書!$V$15:$W$20,2,FALSE))</f>
        <v/>
      </c>
      <c r="AB183" s="77" t="str">
        <f t="shared" si="6"/>
        <v/>
      </c>
      <c r="AC183" s="41" t="str">
        <f t="shared" si="7"/>
        <v/>
      </c>
      <c r="AD183" s="77" t="str">
        <f>IF($AA183="","",VLOOKUP(AA183,受験申込書!$W$15:$X$20,2,FALSE))</f>
        <v/>
      </c>
      <c r="AE183" s="54" t="str">
        <f>IF($AA183="","",受験申込書!$F$22)</f>
        <v/>
      </c>
      <c r="AF183" s="55" t="str">
        <f>IF($AA183="","",受験申込書!$M$25)</f>
        <v/>
      </c>
      <c r="AG183" s="55" t="str">
        <f>IF(OR($AA183="",受験申込書!$F$25=""),"",受験申込書!$F$25)&amp;""</f>
        <v/>
      </c>
      <c r="AH183" s="112" t="str">
        <f>IF($AA183="","","申込責任者："&amp;受験申込書!$F$28&amp;受験申込書!$F$29)</f>
        <v/>
      </c>
      <c r="AI183" s="240" t="str">
        <f>IF($C183="","",受験申込書!$M$44)</f>
        <v/>
      </c>
      <c r="AJ183" s="240" t="str">
        <f>IF($C183="","",受験申込書!$M$46)</f>
        <v/>
      </c>
      <c r="AK183" s="25">
        <f t="shared" si="8"/>
        <v>0</v>
      </c>
      <c r="AL183" s="25">
        <v>176</v>
      </c>
    </row>
    <row r="184" spans="1:38" x14ac:dyDescent="0.15">
      <c r="A184" s="52">
        <v>177</v>
      </c>
      <c r="B184" s="145" t="str">
        <f>IF(G184="","",IF(受験申込書!$Q$13="",受験申込書!$L$7,$H$1&amp;"-"&amp;TEXT(A184,"000")&amp;"-"&amp;PROPER(G184)&amp;"_"&amp;PROPER(H184)&amp;".jpg"))</f>
        <v/>
      </c>
      <c r="C184" s="88"/>
      <c r="D184" s="88"/>
      <c r="E184" s="88"/>
      <c r="F184" s="88"/>
      <c r="G184" s="88"/>
      <c r="H184" s="88"/>
      <c r="I184" s="117"/>
      <c r="J184" s="119"/>
      <c r="K184" s="88"/>
      <c r="L184" s="116"/>
      <c r="M184" s="88"/>
      <c r="N184" s="88"/>
      <c r="O184" s="88"/>
      <c r="P184" s="88"/>
      <c r="Q184" s="88"/>
      <c r="R184" s="88"/>
      <c r="S184" s="88"/>
      <c r="T184" s="88"/>
      <c r="U184" s="88"/>
      <c r="V184" s="88"/>
      <c r="W184" s="89"/>
      <c r="Y184" s="129">
        <v>177</v>
      </c>
      <c r="Z184" s="53" t="str">
        <f>IF($C184="","",受験申込書!$M$16)</f>
        <v/>
      </c>
      <c r="AA184" s="70" t="str">
        <f>IF(OR($C184="",K184=""),"",VLOOKUP(K184,受験申込書!$V$15:$W$20,2,FALSE))</f>
        <v/>
      </c>
      <c r="AB184" s="77" t="str">
        <f t="shared" si="6"/>
        <v/>
      </c>
      <c r="AC184" s="41" t="str">
        <f t="shared" si="7"/>
        <v/>
      </c>
      <c r="AD184" s="77" t="str">
        <f>IF($AA184="","",VLOOKUP(AA184,受験申込書!$W$15:$X$20,2,FALSE))</f>
        <v/>
      </c>
      <c r="AE184" s="54" t="str">
        <f>IF($AA184="","",受験申込書!$F$22)</f>
        <v/>
      </c>
      <c r="AF184" s="55" t="str">
        <f>IF($AA184="","",受験申込書!$M$25)</f>
        <v/>
      </c>
      <c r="AG184" s="55" t="str">
        <f>IF(OR($AA184="",受験申込書!$F$25=""),"",受験申込書!$F$25)&amp;""</f>
        <v/>
      </c>
      <c r="AH184" s="112" t="str">
        <f>IF($AA184="","","申込責任者："&amp;受験申込書!$F$28&amp;受験申込書!$F$29)</f>
        <v/>
      </c>
      <c r="AI184" s="240" t="str">
        <f>IF($C184="","",受験申込書!$M$44)</f>
        <v/>
      </c>
      <c r="AJ184" s="240" t="str">
        <f>IF($C184="","",受験申込書!$M$46)</f>
        <v/>
      </c>
      <c r="AK184" s="25">
        <f t="shared" si="8"/>
        <v>0</v>
      </c>
      <c r="AL184" s="25">
        <v>177</v>
      </c>
    </row>
    <row r="185" spans="1:38" x14ac:dyDescent="0.15">
      <c r="A185" s="52">
        <v>178</v>
      </c>
      <c r="B185" s="145" t="str">
        <f>IF(G185="","",IF(受験申込書!$Q$13="",受験申込書!$L$7,$H$1&amp;"-"&amp;TEXT(A185,"000")&amp;"-"&amp;PROPER(G185)&amp;"_"&amp;PROPER(H185)&amp;".jpg"))</f>
        <v/>
      </c>
      <c r="C185" s="88"/>
      <c r="D185" s="88"/>
      <c r="E185" s="88"/>
      <c r="F185" s="88"/>
      <c r="G185" s="88"/>
      <c r="H185" s="88"/>
      <c r="I185" s="117"/>
      <c r="J185" s="119"/>
      <c r="K185" s="88"/>
      <c r="L185" s="116"/>
      <c r="M185" s="88"/>
      <c r="N185" s="88"/>
      <c r="O185" s="88"/>
      <c r="P185" s="88"/>
      <c r="Q185" s="88"/>
      <c r="R185" s="88"/>
      <c r="S185" s="88"/>
      <c r="T185" s="88"/>
      <c r="U185" s="88"/>
      <c r="V185" s="88"/>
      <c r="W185" s="89"/>
      <c r="Y185" s="129">
        <v>178</v>
      </c>
      <c r="Z185" s="53" t="str">
        <f>IF($C185="","",受験申込書!$M$16)</f>
        <v/>
      </c>
      <c r="AA185" s="70" t="str">
        <f>IF(OR($C185="",K185=""),"",VLOOKUP(K185,受験申込書!$V$15:$W$20,2,FALSE))</f>
        <v/>
      </c>
      <c r="AB185" s="77" t="str">
        <f t="shared" si="6"/>
        <v/>
      </c>
      <c r="AC185" s="41" t="str">
        <f t="shared" si="7"/>
        <v/>
      </c>
      <c r="AD185" s="77" t="str">
        <f>IF($AA185="","",VLOOKUP(AA185,受験申込書!$W$15:$X$20,2,FALSE))</f>
        <v/>
      </c>
      <c r="AE185" s="54" t="str">
        <f>IF($AA185="","",受験申込書!$F$22)</f>
        <v/>
      </c>
      <c r="AF185" s="55" t="str">
        <f>IF($AA185="","",受験申込書!$M$25)</f>
        <v/>
      </c>
      <c r="AG185" s="55" t="str">
        <f>IF(OR($AA185="",受験申込書!$F$25=""),"",受験申込書!$F$25)&amp;""</f>
        <v/>
      </c>
      <c r="AH185" s="112" t="str">
        <f>IF($AA185="","","申込責任者："&amp;受験申込書!$F$28&amp;受験申込書!$F$29)</f>
        <v/>
      </c>
      <c r="AI185" s="240" t="str">
        <f>IF($C185="","",受験申込書!$M$44)</f>
        <v/>
      </c>
      <c r="AJ185" s="240" t="str">
        <f>IF($C185="","",受験申込書!$M$46)</f>
        <v/>
      </c>
      <c r="AK185" s="25">
        <f t="shared" si="8"/>
        <v>0</v>
      </c>
      <c r="AL185" s="25">
        <v>178</v>
      </c>
    </row>
    <row r="186" spans="1:38" x14ac:dyDescent="0.15">
      <c r="A186" s="52">
        <v>179</v>
      </c>
      <c r="B186" s="145" t="str">
        <f>IF(G186="","",IF(受験申込書!$Q$13="",受験申込書!$L$7,$H$1&amp;"-"&amp;TEXT(A186,"000")&amp;"-"&amp;PROPER(G186)&amp;"_"&amp;PROPER(H186)&amp;".jpg"))</f>
        <v/>
      </c>
      <c r="C186" s="88"/>
      <c r="D186" s="88"/>
      <c r="E186" s="88"/>
      <c r="F186" s="88"/>
      <c r="G186" s="88"/>
      <c r="H186" s="88"/>
      <c r="I186" s="117"/>
      <c r="J186" s="119"/>
      <c r="K186" s="88"/>
      <c r="L186" s="116"/>
      <c r="M186" s="88"/>
      <c r="N186" s="88"/>
      <c r="O186" s="88"/>
      <c r="P186" s="88"/>
      <c r="Q186" s="88"/>
      <c r="R186" s="88"/>
      <c r="S186" s="88"/>
      <c r="T186" s="88"/>
      <c r="U186" s="88"/>
      <c r="V186" s="88"/>
      <c r="W186" s="89"/>
      <c r="Y186" s="129">
        <v>179</v>
      </c>
      <c r="Z186" s="53" t="str">
        <f>IF($C186="","",受験申込書!$M$16)</f>
        <v/>
      </c>
      <c r="AA186" s="70" t="str">
        <f>IF(OR($C186="",K186=""),"",VLOOKUP(K186,受験申込書!$V$15:$W$20,2,FALSE))</f>
        <v/>
      </c>
      <c r="AB186" s="77" t="str">
        <f t="shared" si="6"/>
        <v/>
      </c>
      <c r="AC186" s="41" t="str">
        <f t="shared" si="7"/>
        <v/>
      </c>
      <c r="AD186" s="77" t="str">
        <f>IF($AA186="","",VLOOKUP(AA186,受験申込書!$W$15:$X$20,2,FALSE))</f>
        <v/>
      </c>
      <c r="AE186" s="54" t="str">
        <f>IF($AA186="","",受験申込書!$F$22)</f>
        <v/>
      </c>
      <c r="AF186" s="55" t="str">
        <f>IF($AA186="","",受験申込書!$M$25)</f>
        <v/>
      </c>
      <c r="AG186" s="55" t="str">
        <f>IF(OR($AA186="",受験申込書!$F$25=""),"",受験申込書!$F$25)&amp;""</f>
        <v/>
      </c>
      <c r="AH186" s="112" t="str">
        <f>IF($AA186="","","申込責任者："&amp;受験申込書!$F$28&amp;受験申込書!$F$29)</f>
        <v/>
      </c>
      <c r="AI186" s="240" t="str">
        <f>IF($C186="","",受験申込書!$M$44)</f>
        <v/>
      </c>
      <c r="AJ186" s="240" t="str">
        <f>IF($C186="","",受験申込書!$M$46)</f>
        <v/>
      </c>
      <c r="AK186" s="25">
        <f t="shared" si="8"/>
        <v>0</v>
      </c>
      <c r="AL186" s="25">
        <v>179</v>
      </c>
    </row>
    <row r="187" spans="1:38" x14ac:dyDescent="0.15">
      <c r="A187" s="52">
        <v>180</v>
      </c>
      <c r="B187" s="145" t="str">
        <f>IF(G187="","",IF(受験申込書!$Q$13="",受験申込書!$L$7,$H$1&amp;"-"&amp;TEXT(A187,"000")&amp;"-"&amp;PROPER(G187)&amp;"_"&amp;PROPER(H187)&amp;".jpg"))</f>
        <v/>
      </c>
      <c r="C187" s="88"/>
      <c r="D187" s="88"/>
      <c r="E187" s="88"/>
      <c r="F187" s="88"/>
      <c r="G187" s="88"/>
      <c r="H187" s="88"/>
      <c r="I187" s="117"/>
      <c r="J187" s="119"/>
      <c r="K187" s="88"/>
      <c r="L187" s="116"/>
      <c r="M187" s="88"/>
      <c r="N187" s="88"/>
      <c r="O187" s="88"/>
      <c r="P187" s="88"/>
      <c r="Q187" s="88"/>
      <c r="R187" s="88"/>
      <c r="S187" s="88"/>
      <c r="T187" s="88"/>
      <c r="U187" s="88"/>
      <c r="V187" s="88"/>
      <c r="W187" s="89"/>
      <c r="Y187" s="129">
        <v>180</v>
      </c>
      <c r="Z187" s="53" t="str">
        <f>IF($C187="","",受験申込書!$M$16)</f>
        <v/>
      </c>
      <c r="AA187" s="70" t="str">
        <f>IF(OR($C187="",K187=""),"",VLOOKUP(K187,受験申込書!$V$15:$W$20,2,FALSE))</f>
        <v/>
      </c>
      <c r="AB187" s="77" t="str">
        <f t="shared" si="6"/>
        <v/>
      </c>
      <c r="AC187" s="41" t="str">
        <f t="shared" si="7"/>
        <v/>
      </c>
      <c r="AD187" s="77" t="str">
        <f>IF($AA187="","",VLOOKUP(AA187,受験申込書!$W$15:$X$20,2,FALSE))</f>
        <v/>
      </c>
      <c r="AE187" s="54" t="str">
        <f>IF($AA187="","",受験申込書!$F$22)</f>
        <v/>
      </c>
      <c r="AF187" s="55" t="str">
        <f>IF($AA187="","",受験申込書!$M$25)</f>
        <v/>
      </c>
      <c r="AG187" s="55" t="str">
        <f>IF(OR($AA187="",受験申込書!$F$25=""),"",受験申込書!$F$25)&amp;""</f>
        <v/>
      </c>
      <c r="AH187" s="112" t="str">
        <f>IF($AA187="","","申込責任者："&amp;受験申込書!$F$28&amp;受験申込書!$F$29)</f>
        <v/>
      </c>
      <c r="AI187" s="240" t="str">
        <f>IF($C187="","",受験申込書!$M$44)</f>
        <v/>
      </c>
      <c r="AJ187" s="240" t="str">
        <f>IF($C187="","",受験申込書!$M$46)</f>
        <v/>
      </c>
      <c r="AK187" s="25">
        <f t="shared" si="8"/>
        <v>0</v>
      </c>
      <c r="AL187" s="25">
        <v>180</v>
      </c>
    </row>
  </sheetData>
  <sheetProtection algorithmName="SHA-512" hashValue="qP6kBEqTLILURy9f1z4U/1qm4GgLnizoahnbfeFX6Mu8ARKzAPW7OoubrB4ZGfKw9r8mkPA3ya8icAyjjf8P5Q==" saltValue="aZBA6kWJk902rRcumfvqFA==" spinCount="100000" sheet="1" objects="1" scenarios="1"/>
  <mergeCells count="3">
    <mergeCell ref="C5:D5"/>
    <mergeCell ref="E5:F5"/>
    <mergeCell ref="G5:H5"/>
  </mergeCells>
  <phoneticPr fontId="2"/>
  <dataValidations xWindow="952" yWindow="352" count="8">
    <dataValidation type="custom" allowBlank="1" showInputMessage="1" showErrorMessage="1" error="半角で入力してください" prompt="半角で入力してください" sqref="I7:I187" xr:uid="{00000000-0002-0000-0100-000000000000}">
      <formula1>LEN(I7)=LENB(I7)</formula1>
    </dataValidation>
    <dataValidation type="custom" allowBlank="1" showInputMessage="1" showErrorMessage="1" error="半角数字で入力してください" prompt="半角数字で入力してください_x000a_例：○○-○○○○-○○○○" sqref="W7:W187" xr:uid="{00000000-0002-0000-0100-000001000000}">
      <formula1>LEN(W7)=LENB(W7)</formula1>
    </dataValidation>
    <dataValidation allowBlank="1" showInputMessage="1" showErrorMessage="1" error="半角数字で入力し下さい" sqref="U7:V187" xr:uid="{00000000-0002-0000-0100-000002000000}"/>
    <dataValidation type="custom" allowBlank="1" showInputMessage="1" showErrorMessage="1" error="半角数字で入力し下さい" prompt="半角数字で入力してください_x000a_例：○○○-○○○○" sqref="T7:T187" xr:uid="{00000000-0002-0000-0100-000003000000}">
      <formula1>LEN(T7)=LENB(T7)</formula1>
    </dataValidation>
    <dataValidation type="custom" allowBlank="1" showInputMessage="1" showErrorMessage="1" error="全角カナで入力してください" prompt="全角カナで入力してください" sqref="O7:O187 E8:F187" xr:uid="{00000000-0002-0000-0100-000004000000}">
      <formula1>LEN(E7)*2=LENB(E7)</formula1>
    </dataValidation>
    <dataValidation type="custom" allowBlank="1" showInputMessage="1" showErrorMessage="1" error="半角英字で入力してください" prompt="半角英字で入力してください" sqref="G7:H187 P7:P187" xr:uid="{00000000-0002-0000-0100-000005000000}">
      <formula1>LEN(G7)=LENB(G7)</formula1>
    </dataValidation>
    <dataValidation allowBlank="1" showInputMessage="1" showErrorMessage="1" error="半角で入力してください" sqref="X7:X107 AF7:AJ187" xr:uid="{00000000-0002-0000-0100-000006000000}"/>
    <dataValidation allowBlank="1" showErrorMessage="1" sqref="B1:B1048576" xr:uid="{00000000-0002-0000-0100-000007000000}"/>
  </dataValidations>
  <hyperlinks>
    <hyperlink ref="I7" r:id="rId1" xr:uid="{00000000-0004-0000-0100-000000000000}"/>
  </hyperlinks>
  <printOptions horizontalCentered="1"/>
  <pageMargins left="0.78740157480314965" right="0.78740157480314965" top="0.78740157480314965" bottom="0.78740157480314965" header="0.31496062992125984" footer="0.31496062992125984"/>
  <pageSetup paperSize="8" scale="16" orientation="landscape" r:id="rId2"/>
  <drawing r:id="rId3"/>
  <extLst>
    <ext xmlns:x14="http://schemas.microsoft.com/office/spreadsheetml/2009/9/main" uri="{78C0D931-6437-407d-A8EE-F0AAD7539E65}">
      <x14:conditionalFormattings>
        <x14:conditionalFormatting xmlns:xm="http://schemas.microsoft.com/office/excel/2006/main">
          <x14:cfRule type="expression" priority="4" id="{671858CF-8B3F-44B8-BF33-1170014EDF38}">
            <xm:f>受験申込書!$O$2=2</xm:f>
            <x14:dxf>
              <fill>
                <patternFill>
                  <bgColor rgb="FFFFFFCC"/>
                </patternFill>
              </fill>
            </x14:dxf>
          </x14:cfRule>
          <xm:sqref>C5:H5</xm:sqref>
        </x14:conditionalFormatting>
        <x14:conditionalFormatting xmlns:xm="http://schemas.microsoft.com/office/excel/2006/main">
          <x14:cfRule type="expression" priority="1" id="{C46174D3-8008-481F-BC69-6743FE6CC62A}">
            <xm:f>受験申込書!$K$2=2</xm:f>
            <x14:dxf>
              <fill>
                <patternFill>
                  <bgColor rgb="FFFFFF99"/>
                </patternFill>
              </fill>
            </x14:dxf>
          </x14:cfRule>
          <xm:sqref>G1:H1 C5:H5 T5:W5 A6:W6 A8:B187</xm:sqref>
        </x14:conditionalFormatting>
        <x14:conditionalFormatting xmlns:xm="http://schemas.microsoft.com/office/excel/2006/main">
          <x14:cfRule type="expression" priority="5" id="{19C874A8-465C-410C-B5F5-EDD30911565C}">
            <xm:f>受験申込書!$O$2=2</xm:f>
            <x14:dxf>
              <fill>
                <patternFill>
                  <bgColor rgb="FFFFFFCC"/>
                </patternFill>
              </fill>
            </x14:dxf>
          </x14:cfRule>
          <xm:sqref>T5:W5 A6:W6 A8:A187</xm:sqref>
        </x14:conditionalFormatting>
      </x14:conditionalFormattings>
    </ext>
    <ext xmlns:x14="http://schemas.microsoft.com/office/spreadsheetml/2009/9/main" uri="{CCE6A557-97BC-4b89-ADB6-D9C93CAAB3DF}">
      <x14:dataValidations xmlns:xm="http://schemas.microsoft.com/office/excel/2006/main" xWindow="952" yWindow="352" count="3">
        <x14:dataValidation type="list" allowBlank="1" showInputMessage="1" prompt="該当する法人格をリストから選択してください。_x000a_リストにない場合は入力してください。" xr:uid="{00000000-0002-0000-0100-00000A000000}">
          <x14:formula1>
            <xm:f>受験申込書!$P$28:$P$36</xm:f>
          </x14:formula1>
          <xm:sqref>M7:M187</xm:sqref>
        </x14:dataValidation>
        <x14:dataValidation type="list" allowBlank="1" showInputMessage="1" showErrorMessage="1" prompt="法人格の位置(前後）を選択してください。" xr:uid="{00000000-0002-0000-0100-000009000000}">
          <x14:formula1>
            <xm:f>受験申込書!$V$25:$V$26</xm:f>
          </x14:formula1>
          <xm:sqref>L7:L187</xm:sqref>
        </x14:dataValidation>
        <x14:dataValidation type="list" allowBlank="1" showInputMessage="1" showErrorMessage="1" xr:uid="{B26A258F-03C8-41F6-A0F5-88EAEAA862EC}">
          <x14:formula1>
            <xm:f>IF(受験申込書!$K$2=1,受験申込書!$V$15:$V$17,受験申込書!$V$18:$V$20)</xm:f>
          </x14:formula1>
          <xm:sqref>K8:K187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DAB3-9EFF-49A9-8419-5EB501DFBDA3}">
  <dimension ref="A1:C32"/>
  <sheetViews>
    <sheetView showGridLines="0" zoomScale="98" zoomScaleNormal="98" workbookViewId="0"/>
  </sheetViews>
  <sheetFormatPr defaultColWidth="9" defaultRowHeight="15.75" x14ac:dyDescent="0.15"/>
  <cols>
    <col min="1" max="16384" width="9" style="3"/>
  </cols>
  <sheetData>
    <row r="1" spans="1:3" ht="21" x14ac:dyDescent="0.15">
      <c r="A1" s="310" t="s">
        <v>293</v>
      </c>
    </row>
    <row r="2" spans="1:3" ht="6" customHeight="1" x14ac:dyDescent="0.15"/>
    <row r="3" spans="1:3" ht="21" x14ac:dyDescent="0.15">
      <c r="A3" s="311" t="s">
        <v>294</v>
      </c>
    </row>
    <row r="5" spans="1:3" x14ac:dyDescent="0.15">
      <c r="B5" s="3" t="s">
        <v>295</v>
      </c>
    </row>
    <row r="6" spans="1:3" x14ac:dyDescent="0.15">
      <c r="B6" s="3" t="s">
        <v>329</v>
      </c>
    </row>
    <row r="7" spans="1:3" x14ac:dyDescent="0.15">
      <c r="B7" s="3" t="s">
        <v>296</v>
      </c>
    </row>
    <row r="9" spans="1:3" x14ac:dyDescent="0.15">
      <c r="B9" s="3" t="s">
        <v>297</v>
      </c>
    </row>
    <row r="10" spans="1:3" x14ac:dyDescent="0.15">
      <c r="C10" s="312" t="s">
        <v>298</v>
      </c>
    </row>
    <row r="11" spans="1:3" x14ac:dyDescent="0.15">
      <c r="C11" s="3" t="s">
        <v>299</v>
      </c>
    </row>
    <row r="12" spans="1:3" x14ac:dyDescent="0.15">
      <c r="C12" s="3" t="s">
        <v>328</v>
      </c>
    </row>
    <row r="13" spans="1:3" x14ac:dyDescent="0.15">
      <c r="C13" s="313" t="s">
        <v>300</v>
      </c>
    </row>
    <row r="14" spans="1:3" x14ac:dyDescent="0.15">
      <c r="C14" s="3" t="s">
        <v>301</v>
      </c>
    </row>
    <row r="15" spans="1:3" x14ac:dyDescent="0.15">
      <c r="C15" s="313"/>
    </row>
    <row r="16" spans="1:3" s="314" customFormat="1" ht="15.75" customHeight="1" x14ac:dyDescent="0.25">
      <c r="C16" s="315" t="s">
        <v>289</v>
      </c>
    </row>
    <row r="17" spans="2:3" ht="15.75" customHeight="1" x14ac:dyDescent="0.15">
      <c r="C17" s="316" t="s">
        <v>359</v>
      </c>
    </row>
    <row r="18" spans="2:3" s="317" customFormat="1" ht="15.75" customHeight="1" x14ac:dyDescent="0.25">
      <c r="C18" s="318" t="s">
        <v>290</v>
      </c>
    </row>
    <row r="19" spans="2:3" ht="15.75" customHeight="1" x14ac:dyDescent="0.15">
      <c r="C19" s="309" t="s">
        <v>360</v>
      </c>
    </row>
    <row r="20" spans="2:3" ht="6" customHeight="1" x14ac:dyDescent="0.15"/>
    <row r="21" spans="2:3" ht="15.75" customHeight="1" x14ac:dyDescent="0.15"/>
    <row r="22" spans="2:3" x14ac:dyDescent="0.15">
      <c r="B22" s="3" t="s">
        <v>302</v>
      </c>
    </row>
    <row r="23" spans="2:3" x14ac:dyDescent="0.15">
      <c r="C23" s="313" t="s">
        <v>303</v>
      </c>
    </row>
    <row r="24" spans="2:3" x14ac:dyDescent="0.15">
      <c r="C24" s="3" t="s">
        <v>304</v>
      </c>
    </row>
    <row r="26" spans="2:3" ht="6" customHeight="1" x14ac:dyDescent="0.15"/>
    <row r="27" spans="2:3" x14ac:dyDescent="0.15">
      <c r="B27" s="3" t="s">
        <v>305</v>
      </c>
    </row>
    <row r="28" spans="2:3" x14ac:dyDescent="0.15">
      <c r="C28" s="3" t="s">
        <v>306</v>
      </c>
    </row>
    <row r="29" spans="2:3" x14ac:dyDescent="0.15">
      <c r="C29" s="3" t="s">
        <v>307</v>
      </c>
    </row>
    <row r="30" spans="2:3" x14ac:dyDescent="0.15">
      <c r="C30" s="3" t="s">
        <v>308</v>
      </c>
    </row>
    <row r="32" spans="2:3" x14ac:dyDescent="0.15">
      <c r="B32" s="3" t="s">
        <v>309</v>
      </c>
    </row>
  </sheetData>
  <phoneticPr fontId="2"/>
  <hyperlinks>
    <hyperlink ref="C19" r:id="rId1" xr:uid="{55B29C59-3318-4157-8FF3-465623101BF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1DB-FEA5-425C-BB4E-242BE155B9BF}">
  <dimension ref="A1:BJ101"/>
  <sheetViews>
    <sheetView zoomScale="80" zoomScaleNormal="80" workbookViewId="0">
      <selection activeCell="A2" sqref="A2"/>
    </sheetView>
  </sheetViews>
  <sheetFormatPr defaultRowHeight="13.5" x14ac:dyDescent="0.15"/>
  <cols>
    <col min="1" max="1" width="3.75" bestFit="1" customWidth="1"/>
    <col min="2" max="2" width="14.625" bestFit="1" customWidth="1"/>
    <col min="3" max="3" width="9.875" customWidth="1"/>
    <col min="4" max="5" width="9.375" bestFit="1" customWidth="1"/>
    <col min="6" max="6" width="13.625" bestFit="1" customWidth="1"/>
    <col min="7" max="8" width="15" bestFit="1" customWidth="1"/>
    <col min="9" max="9" width="16.125" bestFit="1" customWidth="1"/>
    <col min="10" max="10" width="15.75" bestFit="1" customWidth="1"/>
    <col min="11" max="11" width="24.5" bestFit="1" customWidth="1"/>
    <col min="12" max="12" width="24.625" bestFit="1" customWidth="1"/>
    <col min="13" max="13" width="12.875" customWidth="1"/>
    <col min="14" max="14" width="20" bestFit="1" customWidth="1"/>
    <col min="15" max="15" width="12.75" bestFit="1" customWidth="1"/>
    <col min="16" max="16" width="12.375" bestFit="1" customWidth="1"/>
    <col min="17" max="17" width="12.75" bestFit="1" customWidth="1"/>
    <col min="18" max="18" width="9.375" bestFit="1" customWidth="1"/>
    <col min="19" max="19" width="11.375" bestFit="1" customWidth="1"/>
    <col min="20" max="20" width="7.5" bestFit="1" customWidth="1"/>
    <col min="21" max="21" width="13.625" bestFit="1" customWidth="1"/>
    <col min="22" max="22" width="10.25" bestFit="1" customWidth="1"/>
    <col min="23" max="23" width="15.875" customWidth="1"/>
    <col min="24" max="25" width="13.625" bestFit="1" customWidth="1"/>
    <col min="26" max="27" width="10.25" bestFit="1" customWidth="1"/>
    <col min="28" max="28" width="13.625" bestFit="1" customWidth="1"/>
    <col min="29" max="29" width="13.75" bestFit="1" customWidth="1"/>
    <col min="30" max="30" width="9.375" bestFit="1" customWidth="1"/>
    <col min="31" max="31" width="5.625" bestFit="1" customWidth="1"/>
    <col min="32" max="32" width="10.25" bestFit="1" customWidth="1"/>
    <col min="33" max="33" width="24" customWidth="1"/>
    <col min="34" max="34" width="7.5" bestFit="1" customWidth="1"/>
    <col min="35" max="35" width="11.375" bestFit="1" customWidth="1"/>
    <col min="36" max="36" width="9.375" bestFit="1" customWidth="1"/>
    <col min="37" max="37" width="27" customWidth="1"/>
    <col min="38" max="39" width="22.125" bestFit="1" customWidth="1"/>
    <col min="40" max="40" width="14.375" bestFit="1" customWidth="1"/>
    <col min="41" max="41" width="26.5" bestFit="1" customWidth="1"/>
    <col min="42" max="42" width="14.375" bestFit="1" customWidth="1"/>
    <col min="43" max="43" width="16.375" bestFit="1" customWidth="1"/>
    <col min="44" max="44" width="18.625" bestFit="1" customWidth="1"/>
    <col min="45" max="45" width="14.375" bestFit="1" customWidth="1"/>
    <col min="46" max="46" width="16.375" bestFit="1" customWidth="1"/>
    <col min="47" max="48" width="13.625" bestFit="1" customWidth="1"/>
    <col min="49" max="49" width="16.375" bestFit="1" customWidth="1"/>
    <col min="50" max="50" width="20.875" bestFit="1" customWidth="1"/>
    <col min="51" max="51" width="27.5" bestFit="1" customWidth="1"/>
    <col min="52" max="52" width="13.625" bestFit="1" customWidth="1"/>
    <col min="53" max="53" width="12" customWidth="1"/>
    <col min="54" max="55" width="11.375" bestFit="1" customWidth="1"/>
    <col min="56" max="56" width="13.625" bestFit="1" customWidth="1"/>
    <col min="57" max="57" width="17" customWidth="1"/>
    <col min="58" max="58" width="13.625" bestFit="1" customWidth="1"/>
    <col min="59" max="60" width="15.75" bestFit="1" customWidth="1"/>
    <col min="61" max="61" width="13.625" bestFit="1" customWidth="1"/>
    <col min="62" max="62" width="23.25" bestFit="1" customWidth="1"/>
  </cols>
  <sheetData>
    <row r="1" spans="1:62" x14ac:dyDescent="0.15">
      <c r="A1" s="246" t="s">
        <v>174</v>
      </c>
      <c r="B1" s="247" t="s">
        <v>175</v>
      </c>
      <c r="C1" s="246" t="s">
        <v>176</v>
      </c>
      <c r="D1" s="246" t="s">
        <v>177</v>
      </c>
      <c r="E1" s="258" t="s">
        <v>178</v>
      </c>
      <c r="F1" s="248" t="s">
        <v>179</v>
      </c>
      <c r="G1" s="246" t="s">
        <v>180</v>
      </c>
      <c r="H1" s="246" t="s">
        <v>181</v>
      </c>
      <c r="I1" s="246" t="s">
        <v>182</v>
      </c>
      <c r="J1" s="246" t="s">
        <v>183</v>
      </c>
      <c r="K1" s="246" t="s">
        <v>184</v>
      </c>
      <c r="L1" s="246" t="s">
        <v>185</v>
      </c>
      <c r="M1" s="246" t="s">
        <v>186</v>
      </c>
      <c r="N1" s="246" t="s">
        <v>187</v>
      </c>
      <c r="O1" s="246" t="s">
        <v>188</v>
      </c>
      <c r="P1" s="246" t="s">
        <v>189</v>
      </c>
      <c r="Q1" s="246" t="s">
        <v>190</v>
      </c>
      <c r="R1" s="246" t="s">
        <v>191</v>
      </c>
      <c r="S1" s="246" t="s">
        <v>192</v>
      </c>
      <c r="T1" s="246" t="s">
        <v>193</v>
      </c>
      <c r="U1" s="302" t="s">
        <v>194</v>
      </c>
      <c r="V1" s="302" t="s">
        <v>195</v>
      </c>
      <c r="W1" s="302" t="s">
        <v>196</v>
      </c>
      <c r="X1" s="302" t="s">
        <v>197</v>
      </c>
      <c r="Y1" s="258" t="s">
        <v>198</v>
      </c>
      <c r="Z1" s="258" t="s">
        <v>199</v>
      </c>
      <c r="AA1" s="258" t="s">
        <v>200</v>
      </c>
      <c r="AB1" s="258" t="s">
        <v>201</v>
      </c>
      <c r="AC1" s="246" t="s">
        <v>202</v>
      </c>
      <c r="AD1" s="258" t="s">
        <v>203</v>
      </c>
      <c r="AE1" s="303" t="s">
        <v>204</v>
      </c>
      <c r="AF1" s="246" t="s">
        <v>205</v>
      </c>
      <c r="AG1" s="246" t="s">
        <v>206</v>
      </c>
      <c r="AH1" s="246" t="s">
        <v>207</v>
      </c>
      <c r="AI1" s="247" t="s">
        <v>208</v>
      </c>
      <c r="AJ1" s="246" t="s">
        <v>209</v>
      </c>
      <c r="AK1" s="246" t="s">
        <v>210</v>
      </c>
      <c r="AL1" s="304" t="s">
        <v>211</v>
      </c>
      <c r="AM1" s="304" t="s">
        <v>212</v>
      </c>
      <c r="AN1" s="304" t="s">
        <v>44</v>
      </c>
      <c r="AO1" s="304" t="s">
        <v>213</v>
      </c>
      <c r="AP1" s="304" t="s">
        <v>45</v>
      </c>
      <c r="AQ1" s="304" t="s">
        <v>214</v>
      </c>
      <c r="AR1" s="304" t="s">
        <v>215</v>
      </c>
      <c r="AS1" s="304" t="s">
        <v>216</v>
      </c>
      <c r="AT1" s="304" t="s">
        <v>46</v>
      </c>
      <c r="AU1" s="304" t="s">
        <v>217</v>
      </c>
      <c r="AV1" s="304" t="s">
        <v>218</v>
      </c>
      <c r="AW1" s="304" t="s">
        <v>47</v>
      </c>
      <c r="AX1" s="304" t="s">
        <v>48</v>
      </c>
      <c r="AY1" s="305" t="s">
        <v>219</v>
      </c>
      <c r="AZ1" s="305" t="s">
        <v>220</v>
      </c>
      <c r="BA1" s="306" t="s">
        <v>221</v>
      </c>
      <c r="BB1" s="304" t="s">
        <v>222</v>
      </c>
      <c r="BC1" s="304" t="s">
        <v>223</v>
      </c>
      <c r="BD1" s="304" t="s">
        <v>224</v>
      </c>
      <c r="BE1" s="304" t="s">
        <v>225</v>
      </c>
      <c r="BF1" s="304" t="s">
        <v>226</v>
      </c>
      <c r="BG1" s="304" t="s">
        <v>227</v>
      </c>
      <c r="BH1" s="304" t="s">
        <v>228</v>
      </c>
      <c r="BI1" s="307" t="s">
        <v>173</v>
      </c>
      <c r="BJ1" s="307" t="s">
        <v>229</v>
      </c>
    </row>
    <row r="2" spans="1:62" ht="15.75" customHeight="1" x14ac:dyDescent="0.15">
      <c r="A2" s="290" t="str">
        <f>IF(受験者名簿!$C8="","",受験者名簿!A8)</f>
        <v/>
      </c>
      <c r="B2" s="291" t="str">
        <f>IF($A2="","",受験者名簿!Z8)</f>
        <v/>
      </c>
      <c r="C2" s="291" t="str">
        <f>IF($A2="","","受験")</f>
        <v/>
      </c>
      <c r="D2" s="291" t="str">
        <f>IF($A2="","",受験者名簿!AA8)</f>
        <v/>
      </c>
      <c r="E2" s="290" t="str">
        <f>""</f>
        <v/>
      </c>
      <c r="F2" s="291" t="str">
        <f>IF($A2="","",TEXT(SUBSTITUTE(受験者名簿!J8,".","/"),"yyyy/mm/dd"))</f>
        <v/>
      </c>
      <c r="G2" s="290" t="str">
        <f>IF($A2="","",TRIM(受験者名簿!C8))</f>
        <v/>
      </c>
      <c r="H2" s="290" t="str">
        <f>IF($A2="","",TRIM(受験者名簿!D8))</f>
        <v/>
      </c>
      <c r="I2" s="290" t="str">
        <f>IF($A2="","",DBCS(TRIM(PHONETIC(受験者名簿!E8))))</f>
        <v/>
      </c>
      <c r="J2" s="290" t="str">
        <f>IF($A2="","",DBCS(TRIM(PHONETIC(受験者名簿!F8))))</f>
        <v/>
      </c>
      <c r="K2" s="290" t="str">
        <f>IF($A2="","",TRIM(PROPER(受験者名簿!G8)))</f>
        <v/>
      </c>
      <c r="L2" s="290" t="str">
        <f>IF($A2="","",TRIM(PROPER(受験者名簿!H8)))</f>
        <v/>
      </c>
      <c r="M2" s="290" t="str">
        <f>IF($A2="","",受験者名簿!M8&amp;"")</f>
        <v/>
      </c>
      <c r="N2" s="290" t="str">
        <f>IF($A2="","",受験者名簿!L8&amp;"")</f>
        <v/>
      </c>
      <c r="O2" s="290" t="str">
        <f>IF($A2="","",受験者名簿!N8&amp;"")</f>
        <v/>
      </c>
      <c r="P2" s="290" t="str">
        <f>IF($A2="","",受験者名簿!O8&amp;"")</f>
        <v/>
      </c>
      <c r="Q2" s="290" t="str">
        <f>IF($A2="","",受験者名簿!P8&amp;"")</f>
        <v/>
      </c>
      <c r="R2" s="290" t="str">
        <f>IF($A2="","",受験者名簿!Q8&amp;"")</f>
        <v/>
      </c>
      <c r="S2" s="290" t="str">
        <f>IF($A2="","",受験者名簿!R8&amp;"")</f>
        <v/>
      </c>
      <c r="T2" s="290" t="str">
        <f>IF($A2="","",受験者名簿!S8&amp;"")</f>
        <v/>
      </c>
      <c r="U2" s="290" t="str">
        <f>IF($A2="","",受験者名簿!T8&amp;"")</f>
        <v/>
      </c>
      <c r="V2" s="290" t="str">
        <f>IF($A2="","",受験者名簿!U8&amp;"")</f>
        <v/>
      </c>
      <c r="W2" s="290" t="str">
        <f>IF($A2="","",受験者名簿!V8&amp;"")</f>
        <v/>
      </c>
      <c r="X2" s="290" t="str">
        <f>IF($A2="","",受験者名簿!W8&amp;"")</f>
        <v/>
      </c>
      <c r="Y2" s="290" t="str">
        <f>""</f>
        <v/>
      </c>
      <c r="Z2" s="290" t="str">
        <f>""</f>
        <v/>
      </c>
      <c r="AA2" s="290" t="str">
        <f>""</f>
        <v/>
      </c>
      <c r="AB2" s="290" t="str">
        <f>""</f>
        <v/>
      </c>
      <c r="AC2" s="290" t="str">
        <f>IF($A2="","",受験者名簿!I8&amp;"")</f>
        <v/>
      </c>
      <c r="AD2" s="290" t="str">
        <f>""</f>
        <v/>
      </c>
      <c r="AE2" s="290" t="str">
        <f>""</f>
        <v/>
      </c>
      <c r="AF2" s="290" t="str">
        <f>IF($A2="","","要")</f>
        <v/>
      </c>
      <c r="AG2" s="290" t="str">
        <f>IF($A2="","",受験者名簿!B8)</f>
        <v/>
      </c>
      <c r="AH2" s="290" t="str">
        <f>IF($A2="","",受験者名簿!AE8)</f>
        <v/>
      </c>
      <c r="AI2" s="292" t="str">
        <f>IF($A2="","",受験者名簿!AF8)</f>
        <v/>
      </c>
      <c r="AJ2" s="290" t="str">
        <f>IF($A2="","",受験者名簿!AG8)</f>
        <v/>
      </c>
      <c r="AK2" s="290" t="str">
        <f>IF($A2="","",受験者名簿!AH8)</f>
        <v/>
      </c>
      <c r="AL2" s="290" t="str">
        <f>IF($A2="","",受験申込書!$M$51)</f>
        <v/>
      </c>
      <c r="AM2" s="290" t="str">
        <f>IF($A2="","",受験申込書!$M$52)</f>
        <v/>
      </c>
      <c r="AN2" s="290" t="str">
        <f>IF($A2="","",受験申込書!$M$54)</f>
        <v/>
      </c>
      <c r="AO2" s="290" t="str">
        <f>IF($A2="","",受験申込書!$M$55)</f>
        <v/>
      </c>
      <c r="AP2" s="290" t="str">
        <f>IF($A2="","",受験申込書!$M$56)</f>
        <v/>
      </c>
      <c r="AQ2" s="290" t="str">
        <f>IF($A2="","",受験申込書!$M$57)</f>
        <v/>
      </c>
      <c r="AR2" s="290" t="str">
        <f>IF($A2="","",受験申込書!$M$58)</f>
        <v/>
      </c>
      <c r="AS2" s="290" t="str">
        <f>IF($A2="","",受験申込書!$M$59)</f>
        <v/>
      </c>
      <c r="AT2" s="290" t="str">
        <f>IF($A2="","",受験申込書!$M$60)</f>
        <v/>
      </c>
      <c r="AU2" s="290" t="str">
        <f>IF($A2="","",受験申込書!$M$61)</f>
        <v/>
      </c>
      <c r="AV2" s="290" t="str">
        <f>IF($A2="","",受験申込書!$M$62)</f>
        <v/>
      </c>
      <c r="AW2" s="290" t="str">
        <f>IF($A2="","",受験申込書!$M$63)</f>
        <v/>
      </c>
      <c r="AX2" s="290" t="str">
        <f>IF($A2="","",受験申込書!$M$53)</f>
        <v/>
      </c>
      <c r="AY2" s="290" t="str">
        <f>IF($A2="","",受験申込書!$M$53)</f>
        <v/>
      </c>
      <c r="AZ2" s="290" t="str">
        <f>IF($A2="","",受験申込書!$N$28)</f>
        <v/>
      </c>
      <c r="BA2" s="290" t="str">
        <f>IF($A2="","",受験者名簿!AC8)</f>
        <v/>
      </c>
      <c r="BB2" s="290" t="str">
        <f>IF($A2="","",受験申込書!$M$44)</f>
        <v/>
      </c>
      <c r="BC2" s="290" t="str">
        <f>IF($A2="","",受験申込書!$M$46)</f>
        <v/>
      </c>
      <c r="BD2" s="290" t="str">
        <f>IF($A2="","","会社")</f>
        <v/>
      </c>
      <c r="BE2" s="290" t="str">
        <f>IF($A2="","",受験申込書!$M$47)</f>
        <v/>
      </c>
      <c r="BF2" s="290" t="str">
        <f>IF($A2="","",受験申込書!$M$48)</f>
        <v/>
      </c>
      <c r="BG2" s="290" t="str">
        <f>IF($A2="","","会社住所")</f>
        <v/>
      </c>
      <c r="BH2" s="290" t="str">
        <f>BG2</f>
        <v/>
      </c>
      <c r="BI2" s="290" t="str">
        <f>IF($A2="","",受験申込書!$M$13)</f>
        <v/>
      </c>
      <c r="BJ2" s="290" t="str">
        <f>IF($A2="","",受験申込書!$M$14)</f>
        <v/>
      </c>
    </row>
    <row r="3" spans="1:62" ht="15.75" customHeight="1" x14ac:dyDescent="0.15">
      <c r="A3" s="290" t="str">
        <f>IF(受験者名簿!$C9="","",受験者名簿!A9)</f>
        <v/>
      </c>
      <c r="B3" s="291" t="str">
        <f>IF($A3="","",受験者名簿!Z9)</f>
        <v/>
      </c>
      <c r="C3" s="291" t="str">
        <f t="shared" ref="C3:C66" si="0">IF($A3="","","受験")</f>
        <v/>
      </c>
      <c r="D3" s="291" t="str">
        <f>IF($A3="","",受験者名簿!AA9)</f>
        <v/>
      </c>
      <c r="E3" s="290" t="str">
        <f>""</f>
        <v/>
      </c>
      <c r="F3" s="291" t="str">
        <f>IF($A3="","",TEXT(SUBSTITUTE(受験者名簿!J9,".","/"),"yyyy/mm/dd"))</f>
        <v/>
      </c>
      <c r="G3" s="290" t="str">
        <f>IF($A3="","",TRIM(受験者名簿!C9))</f>
        <v/>
      </c>
      <c r="H3" s="290" t="str">
        <f>IF($A3="","",TRIM(受験者名簿!D9))</f>
        <v/>
      </c>
      <c r="I3" s="290" t="str">
        <f>IF($A3="","",DBCS(TRIM(PHONETIC(受験者名簿!E9))))</f>
        <v/>
      </c>
      <c r="J3" s="290" t="str">
        <f>IF($A3="","",DBCS(TRIM(PHONETIC(受験者名簿!F9))))</f>
        <v/>
      </c>
      <c r="K3" s="290" t="str">
        <f>IF($A3="","",TRIM(PROPER(受験者名簿!G9)))</f>
        <v/>
      </c>
      <c r="L3" s="290" t="str">
        <f>IF($A3="","",TRIM(PROPER(受験者名簿!H9)))</f>
        <v/>
      </c>
      <c r="M3" s="290" t="str">
        <f>IF($A3="","",受験者名簿!M9&amp;"")</f>
        <v/>
      </c>
      <c r="N3" s="290" t="str">
        <f>IF($A3="","",受験者名簿!L9&amp;"")</f>
        <v/>
      </c>
      <c r="O3" s="290" t="str">
        <f>IF($A3="","",受験者名簿!N9&amp;"")</f>
        <v/>
      </c>
      <c r="P3" s="290" t="str">
        <f>IF($A3="","",受験者名簿!O9&amp;"")</f>
        <v/>
      </c>
      <c r="Q3" s="290" t="str">
        <f>IF($A3="","",受験者名簿!P9&amp;"")</f>
        <v/>
      </c>
      <c r="R3" s="290" t="str">
        <f>IF($A3="","",受験者名簿!Q9&amp;"")</f>
        <v/>
      </c>
      <c r="S3" s="290" t="str">
        <f>IF($A3="","",受験者名簿!R9&amp;"")</f>
        <v/>
      </c>
      <c r="T3" s="290" t="str">
        <f>IF($A3="","",受験者名簿!S9&amp;"")</f>
        <v/>
      </c>
      <c r="U3" s="290" t="str">
        <f>IF($A3="","",受験者名簿!T9&amp;"")</f>
        <v/>
      </c>
      <c r="V3" s="290" t="str">
        <f>IF($A3="","",受験者名簿!U9&amp;"")</f>
        <v/>
      </c>
      <c r="W3" s="290" t="str">
        <f>IF($A3="","",受験者名簿!V9&amp;"")</f>
        <v/>
      </c>
      <c r="X3" s="290" t="str">
        <f>IF($A3="","",受験者名簿!W9&amp;"")</f>
        <v/>
      </c>
      <c r="Y3" s="290" t="str">
        <f>""</f>
        <v/>
      </c>
      <c r="Z3" s="290" t="str">
        <f>""</f>
        <v/>
      </c>
      <c r="AA3" s="290" t="str">
        <f>""</f>
        <v/>
      </c>
      <c r="AB3" s="290" t="str">
        <f>""</f>
        <v/>
      </c>
      <c r="AC3" s="290" t="str">
        <f>IF($A3="","",受験者名簿!I9&amp;"")</f>
        <v/>
      </c>
      <c r="AD3" s="290" t="str">
        <f>""</f>
        <v/>
      </c>
      <c r="AE3" s="290" t="str">
        <f>""</f>
        <v/>
      </c>
      <c r="AF3" s="290" t="str">
        <f t="shared" ref="AF3:AF66" si="1">IF($A3="","","要")</f>
        <v/>
      </c>
      <c r="AG3" s="290" t="str">
        <f>IF($A3="","",受験者名簿!B9)</f>
        <v/>
      </c>
      <c r="AH3" s="290" t="str">
        <f>IF($A3="","",受験者名簿!AE9)</f>
        <v/>
      </c>
      <c r="AI3" s="292" t="str">
        <f>IF($A3="","",受験者名簿!AF9)</f>
        <v/>
      </c>
      <c r="AJ3" s="290" t="str">
        <f>IF($A3="","",受験者名簿!AG9)</f>
        <v/>
      </c>
      <c r="AK3" s="290" t="str">
        <f>IF($A3="","",受験者名簿!AH9)</f>
        <v/>
      </c>
      <c r="AL3" s="290" t="str">
        <f>IF($A3="","",受験申込書!$M$51)</f>
        <v/>
      </c>
      <c r="AM3" s="290" t="str">
        <f>IF($A3="","",受験申込書!$M$52)</f>
        <v/>
      </c>
      <c r="AN3" s="290" t="str">
        <f>IF($A3="","",受験申込書!$M$54)</f>
        <v/>
      </c>
      <c r="AO3" s="290" t="str">
        <f>IF($A3="","",受験申込書!$M$55)</f>
        <v/>
      </c>
      <c r="AP3" s="290" t="str">
        <f>IF($A3="","",受験申込書!$M$56)</f>
        <v/>
      </c>
      <c r="AQ3" s="290" t="str">
        <f>IF($A3="","",受験申込書!$M$57)</f>
        <v/>
      </c>
      <c r="AR3" s="290" t="str">
        <f>IF($A3="","",受験申込書!$M$58)</f>
        <v/>
      </c>
      <c r="AS3" s="290" t="str">
        <f>IF($A3="","",受験申込書!$M$59)</f>
        <v/>
      </c>
      <c r="AT3" s="290" t="str">
        <f>IF($A3="","",受験申込書!$M$60)</f>
        <v/>
      </c>
      <c r="AU3" s="290" t="str">
        <f>IF($A3="","",受験申込書!$M$61)</f>
        <v/>
      </c>
      <c r="AV3" s="290" t="str">
        <f>IF($A3="","",受験申込書!$M$62)</f>
        <v/>
      </c>
      <c r="AW3" s="290" t="str">
        <f>IF($A3="","",受験申込書!$M$63)</f>
        <v/>
      </c>
      <c r="AX3" s="290" t="str">
        <f>IF($A3="","",受験申込書!$M$53)</f>
        <v/>
      </c>
      <c r="AY3" s="290" t="str">
        <f>IF($A3="","",受験申込書!$M$53)</f>
        <v/>
      </c>
      <c r="AZ3" s="290" t="str">
        <f>IF($A3="","",受験申込書!$N$28)</f>
        <v/>
      </c>
      <c r="BA3" s="290" t="str">
        <f>IF($A3="","",受験者名簿!AC9)</f>
        <v/>
      </c>
      <c r="BB3" s="290" t="str">
        <f>IF($A3="","",受験申込書!$M$44)</f>
        <v/>
      </c>
      <c r="BC3" s="290" t="str">
        <f>IF($A3="","",受験申込書!$M$46)</f>
        <v/>
      </c>
      <c r="BD3" s="290" t="str">
        <f t="shared" ref="BD3:BD66" si="2">IF($A3="","","会社")</f>
        <v/>
      </c>
      <c r="BE3" s="290" t="str">
        <f>IF($A3="","",受験申込書!$M$47)</f>
        <v/>
      </c>
      <c r="BF3" s="290" t="str">
        <f>IF($A3="","",受験申込書!$M$48)</f>
        <v/>
      </c>
      <c r="BG3" s="290" t="str">
        <f t="shared" ref="BG3:BG66" si="3">IF($A3="","","会社住所")</f>
        <v/>
      </c>
      <c r="BH3" s="290" t="str">
        <f t="shared" ref="BH3:BH66" si="4">BG3</f>
        <v/>
      </c>
      <c r="BI3" s="290" t="str">
        <f>IF($A3="","",受験申込書!$M$13)</f>
        <v/>
      </c>
      <c r="BJ3" s="290" t="str">
        <f>IF($A3="","",受験申込書!$M$14)</f>
        <v/>
      </c>
    </row>
    <row r="4" spans="1:62" ht="15.75" customHeight="1" x14ac:dyDescent="0.15">
      <c r="A4" s="290" t="str">
        <f>IF(受験者名簿!$C10="","",受験者名簿!A10)</f>
        <v/>
      </c>
      <c r="B4" s="291" t="str">
        <f>IF($A4="","",受験者名簿!Z10)</f>
        <v/>
      </c>
      <c r="C4" s="291" t="str">
        <f t="shared" si="0"/>
        <v/>
      </c>
      <c r="D4" s="291" t="str">
        <f>IF($A4="","",受験者名簿!AA10)</f>
        <v/>
      </c>
      <c r="E4" s="290" t="str">
        <f>""</f>
        <v/>
      </c>
      <c r="F4" s="291" t="str">
        <f>IF($A4="","",TEXT(SUBSTITUTE(受験者名簿!J10,".","/"),"yyyy/mm/dd"))</f>
        <v/>
      </c>
      <c r="G4" s="290" t="str">
        <f>IF($A4="","",TRIM(受験者名簿!C10))</f>
        <v/>
      </c>
      <c r="H4" s="290" t="str">
        <f>IF($A4="","",TRIM(受験者名簿!D10))</f>
        <v/>
      </c>
      <c r="I4" s="290" t="str">
        <f>IF($A4="","",DBCS(TRIM(PHONETIC(受験者名簿!E10))))</f>
        <v/>
      </c>
      <c r="J4" s="290" t="str">
        <f>IF($A4="","",DBCS(TRIM(PHONETIC(受験者名簿!F10))))</f>
        <v/>
      </c>
      <c r="K4" s="290" t="str">
        <f>IF($A4="","",TRIM(PROPER(受験者名簿!G10)))</f>
        <v/>
      </c>
      <c r="L4" s="290" t="str">
        <f>IF($A4="","",TRIM(PROPER(受験者名簿!H10)))</f>
        <v/>
      </c>
      <c r="M4" s="290" t="str">
        <f>IF($A4="","",受験者名簿!M10&amp;"")</f>
        <v/>
      </c>
      <c r="N4" s="290" t="str">
        <f>IF($A4="","",受験者名簿!L10&amp;"")</f>
        <v/>
      </c>
      <c r="O4" s="290" t="str">
        <f>IF($A4="","",受験者名簿!N10&amp;"")</f>
        <v/>
      </c>
      <c r="P4" s="290" t="str">
        <f>IF($A4="","",受験者名簿!O10&amp;"")</f>
        <v/>
      </c>
      <c r="Q4" s="290" t="str">
        <f>IF($A4="","",受験者名簿!P10&amp;"")</f>
        <v/>
      </c>
      <c r="R4" s="290" t="str">
        <f>IF($A4="","",受験者名簿!Q10&amp;"")</f>
        <v/>
      </c>
      <c r="S4" s="290" t="str">
        <f>IF($A4="","",受験者名簿!R10&amp;"")</f>
        <v/>
      </c>
      <c r="T4" s="290" t="str">
        <f>IF($A4="","",受験者名簿!S10&amp;"")</f>
        <v/>
      </c>
      <c r="U4" s="290" t="str">
        <f>IF($A4="","",受験者名簿!T10&amp;"")</f>
        <v/>
      </c>
      <c r="V4" s="290" t="str">
        <f>IF($A4="","",受験者名簿!U10&amp;"")</f>
        <v/>
      </c>
      <c r="W4" s="290" t="str">
        <f>IF($A4="","",受験者名簿!V10&amp;"")</f>
        <v/>
      </c>
      <c r="X4" s="290" t="str">
        <f>IF($A4="","",受験者名簿!W10&amp;"")</f>
        <v/>
      </c>
      <c r="Y4" s="290" t="str">
        <f>""</f>
        <v/>
      </c>
      <c r="Z4" s="290" t="str">
        <f>""</f>
        <v/>
      </c>
      <c r="AA4" s="290" t="str">
        <f>""</f>
        <v/>
      </c>
      <c r="AB4" s="290" t="str">
        <f>""</f>
        <v/>
      </c>
      <c r="AC4" s="290" t="str">
        <f>IF($A4="","",受験者名簿!I10&amp;"")</f>
        <v/>
      </c>
      <c r="AD4" s="290" t="str">
        <f>""</f>
        <v/>
      </c>
      <c r="AE4" s="290" t="str">
        <f>""</f>
        <v/>
      </c>
      <c r="AF4" s="290" t="str">
        <f t="shared" si="1"/>
        <v/>
      </c>
      <c r="AG4" s="290" t="str">
        <f>IF($A4="","",受験者名簿!B10)</f>
        <v/>
      </c>
      <c r="AH4" s="290" t="str">
        <f>IF($A4="","",受験者名簿!AE10)</f>
        <v/>
      </c>
      <c r="AI4" s="292" t="str">
        <f>IF($A4="","",受験者名簿!AF10)</f>
        <v/>
      </c>
      <c r="AJ4" s="290" t="str">
        <f>IF($A4="","",受験者名簿!AG10)</f>
        <v/>
      </c>
      <c r="AK4" s="290" t="str">
        <f>IF($A4="","",受験者名簿!AH10)</f>
        <v/>
      </c>
      <c r="AL4" s="290" t="str">
        <f>IF($A4="","",受験申込書!$M$51)</f>
        <v/>
      </c>
      <c r="AM4" s="290" t="str">
        <f>IF($A4="","",受験申込書!$M$52)</f>
        <v/>
      </c>
      <c r="AN4" s="290" t="str">
        <f>IF($A4="","",受験申込書!$M$54)</f>
        <v/>
      </c>
      <c r="AO4" s="290" t="str">
        <f>IF($A4="","",受験申込書!$M$55)</f>
        <v/>
      </c>
      <c r="AP4" s="290" t="str">
        <f>IF($A4="","",受験申込書!$M$56)</f>
        <v/>
      </c>
      <c r="AQ4" s="290" t="str">
        <f>IF($A4="","",受験申込書!$M$57)</f>
        <v/>
      </c>
      <c r="AR4" s="290" t="str">
        <f>IF($A4="","",受験申込書!$M$58)</f>
        <v/>
      </c>
      <c r="AS4" s="290" t="str">
        <f>IF($A4="","",受験申込書!$M$59)</f>
        <v/>
      </c>
      <c r="AT4" s="290" t="str">
        <f>IF($A4="","",受験申込書!$M$60)</f>
        <v/>
      </c>
      <c r="AU4" s="290" t="str">
        <f>IF($A4="","",受験申込書!$M$61)</f>
        <v/>
      </c>
      <c r="AV4" s="290" t="str">
        <f>IF($A4="","",受験申込書!$M$62)</f>
        <v/>
      </c>
      <c r="AW4" s="290" t="str">
        <f>IF($A4="","",受験申込書!$M$63)</f>
        <v/>
      </c>
      <c r="AX4" s="290" t="str">
        <f>IF($A4="","",受験申込書!$M$53)</f>
        <v/>
      </c>
      <c r="AY4" s="290" t="str">
        <f>IF($A4="","",受験申込書!$M$53)</f>
        <v/>
      </c>
      <c r="AZ4" s="290" t="str">
        <f>IF($A4="","",受験申込書!$N$28)</f>
        <v/>
      </c>
      <c r="BA4" s="290" t="str">
        <f>IF($A4="","",受験者名簿!AC10)</f>
        <v/>
      </c>
      <c r="BB4" s="290" t="str">
        <f>IF($A4="","",受験申込書!$M$44)</f>
        <v/>
      </c>
      <c r="BC4" s="290" t="str">
        <f>IF($A4="","",受験申込書!$M$46)</f>
        <v/>
      </c>
      <c r="BD4" s="290" t="str">
        <f t="shared" si="2"/>
        <v/>
      </c>
      <c r="BE4" s="290" t="str">
        <f>IF($A4="","",受験申込書!$M$47)</f>
        <v/>
      </c>
      <c r="BF4" s="290" t="str">
        <f>IF($A4="","",受験申込書!$M$48)</f>
        <v/>
      </c>
      <c r="BG4" s="290" t="str">
        <f t="shared" si="3"/>
        <v/>
      </c>
      <c r="BH4" s="290" t="str">
        <f t="shared" si="4"/>
        <v/>
      </c>
      <c r="BI4" s="290" t="str">
        <f>IF($A4="","",受験申込書!$M$13)</f>
        <v/>
      </c>
      <c r="BJ4" s="290" t="str">
        <f>IF($A4="","",受験申込書!$M$14)</f>
        <v/>
      </c>
    </row>
    <row r="5" spans="1:62" ht="15.75" customHeight="1" x14ac:dyDescent="0.15">
      <c r="A5" s="290" t="str">
        <f>IF(受験者名簿!$C11="","",受験者名簿!A11)</f>
        <v/>
      </c>
      <c r="B5" s="291" t="str">
        <f>IF($A5="","",受験者名簿!Z11)</f>
        <v/>
      </c>
      <c r="C5" s="291" t="str">
        <f t="shared" si="0"/>
        <v/>
      </c>
      <c r="D5" s="291" t="str">
        <f>IF($A5="","",受験者名簿!AA11)</f>
        <v/>
      </c>
      <c r="E5" s="290" t="str">
        <f>""</f>
        <v/>
      </c>
      <c r="F5" s="291" t="str">
        <f>IF($A5="","",TEXT(SUBSTITUTE(受験者名簿!J11,".","/"),"yyyy/mm/dd"))</f>
        <v/>
      </c>
      <c r="G5" s="290" t="str">
        <f>IF($A5="","",TRIM(受験者名簿!C11))</f>
        <v/>
      </c>
      <c r="H5" s="290" t="str">
        <f>IF($A5="","",TRIM(受験者名簿!D11))</f>
        <v/>
      </c>
      <c r="I5" s="290" t="str">
        <f>IF($A5="","",DBCS(TRIM(PHONETIC(受験者名簿!E11))))</f>
        <v/>
      </c>
      <c r="J5" s="290" t="str">
        <f>IF($A5="","",DBCS(TRIM(PHONETIC(受験者名簿!F11))))</f>
        <v/>
      </c>
      <c r="K5" s="290" t="str">
        <f>IF($A5="","",TRIM(PROPER(受験者名簿!G11)))</f>
        <v/>
      </c>
      <c r="L5" s="290" t="str">
        <f>IF($A5="","",TRIM(PROPER(受験者名簿!H11)))</f>
        <v/>
      </c>
      <c r="M5" s="290" t="str">
        <f>IF($A5="","",受験者名簿!M11&amp;"")</f>
        <v/>
      </c>
      <c r="N5" s="290" t="str">
        <f>IF($A5="","",受験者名簿!L11&amp;"")</f>
        <v/>
      </c>
      <c r="O5" s="290" t="str">
        <f>IF($A5="","",受験者名簿!N11&amp;"")</f>
        <v/>
      </c>
      <c r="P5" s="290" t="str">
        <f>IF($A5="","",受験者名簿!O11&amp;"")</f>
        <v/>
      </c>
      <c r="Q5" s="290" t="str">
        <f>IF($A5="","",受験者名簿!P11&amp;"")</f>
        <v/>
      </c>
      <c r="R5" s="290" t="str">
        <f>IF($A5="","",受験者名簿!Q11&amp;"")</f>
        <v/>
      </c>
      <c r="S5" s="290" t="str">
        <f>IF($A5="","",受験者名簿!R11&amp;"")</f>
        <v/>
      </c>
      <c r="T5" s="290" t="str">
        <f>IF($A5="","",受験者名簿!S11&amp;"")</f>
        <v/>
      </c>
      <c r="U5" s="290" t="str">
        <f>IF($A5="","",受験者名簿!T11&amp;"")</f>
        <v/>
      </c>
      <c r="V5" s="290" t="str">
        <f>IF($A5="","",受験者名簿!U11&amp;"")</f>
        <v/>
      </c>
      <c r="W5" s="290" t="str">
        <f>IF($A5="","",受験者名簿!V11&amp;"")</f>
        <v/>
      </c>
      <c r="X5" s="290" t="str">
        <f>IF($A5="","",受験者名簿!W11&amp;"")</f>
        <v/>
      </c>
      <c r="Y5" s="290" t="str">
        <f>""</f>
        <v/>
      </c>
      <c r="Z5" s="290" t="str">
        <f>""</f>
        <v/>
      </c>
      <c r="AA5" s="290" t="str">
        <f>""</f>
        <v/>
      </c>
      <c r="AB5" s="290" t="str">
        <f>""</f>
        <v/>
      </c>
      <c r="AC5" s="290" t="str">
        <f>IF($A5="","",受験者名簿!I11&amp;"")</f>
        <v/>
      </c>
      <c r="AD5" s="290" t="str">
        <f>""</f>
        <v/>
      </c>
      <c r="AE5" s="290" t="str">
        <f>""</f>
        <v/>
      </c>
      <c r="AF5" s="290" t="str">
        <f t="shared" si="1"/>
        <v/>
      </c>
      <c r="AG5" s="290" t="str">
        <f>IF($A5="","",受験者名簿!B11)</f>
        <v/>
      </c>
      <c r="AH5" s="290" t="str">
        <f>IF($A5="","",受験者名簿!AE11)</f>
        <v/>
      </c>
      <c r="AI5" s="292" t="str">
        <f>IF($A5="","",受験者名簿!AF11)</f>
        <v/>
      </c>
      <c r="AJ5" s="290" t="str">
        <f>IF($A5="","",受験者名簿!AG11)</f>
        <v/>
      </c>
      <c r="AK5" s="290" t="str">
        <f>IF($A5="","",受験者名簿!AH11)</f>
        <v/>
      </c>
      <c r="AL5" s="290" t="str">
        <f>IF($A5="","",受験申込書!$M$51)</f>
        <v/>
      </c>
      <c r="AM5" s="290" t="str">
        <f>IF($A5="","",受験申込書!$M$52)</f>
        <v/>
      </c>
      <c r="AN5" s="290" t="str">
        <f>IF($A5="","",受験申込書!$M$54)</f>
        <v/>
      </c>
      <c r="AO5" s="290" t="str">
        <f>IF($A5="","",受験申込書!$M$55)</f>
        <v/>
      </c>
      <c r="AP5" s="290" t="str">
        <f>IF($A5="","",受験申込書!$M$56)</f>
        <v/>
      </c>
      <c r="AQ5" s="290" t="str">
        <f>IF($A5="","",受験申込書!$M$57)</f>
        <v/>
      </c>
      <c r="AR5" s="290" t="str">
        <f>IF($A5="","",受験申込書!$M$58)</f>
        <v/>
      </c>
      <c r="AS5" s="290" t="str">
        <f>IF($A5="","",受験申込書!$M$59)</f>
        <v/>
      </c>
      <c r="AT5" s="290" t="str">
        <f>IF($A5="","",受験申込書!$M$60)</f>
        <v/>
      </c>
      <c r="AU5" s="290" t="str">
        <f>IF($A5="","",受験申込書!$M$61)</f>
        <v/>
      </c>
      <c r="AV5" s="290" t="str">
        <f>IF($A5="","",受験申込書!$M$62)</f>
        <v/>
      </c>
      <c r="AW5" s="290" t="str">
        <f>IF($A5="","",受験申込書!$M$63)</f>
        <v/>
      </c>
      <c r="AX5" s="290" t="str">
        <f>IF($A5="","",受験申込書!$M$53)</f>
        <v/>
      </c>
      <c r="AY5" s="290" t="str">
        <f>IF($A5="","",受験申込書!$M$53)</f>
        <v/>
      </c>
      <c r="AZ5" s="290" t="str">
        <f>IF($A5="","",受験申込書!$N$28)</f>
        <v/>
      </c>
      <c r="BA5" s="290" t="str">
        <f>IF($A5="","",受験者名簿!AC11)</f>
        <v/>
      </c>
      <c r="BB5" s="290" t="str">
        <f>IF($A5="","",受験申込書!$M$44)</f>
        <v/>
      </c>
      <c r="BC5" s="290" t="str">
        <f>IF($A5="","",受験申込書!$M$46)</f>
        <v/>
      </c>
      <c r="BD5" s="290" t="str">
        <f t="shared" si="2"/>
        <v/>
      </c>
      <c r="BE5" s="290" t="str">
        <f>IF($A5="","",受験申込書!$M$47)</f>
        <v/>
      </c>
      <c r="BF5" s="290" t="str">
        <f>IF($A5="","",受験申込書!$M$48)</f>
        <v/>
      </c>
      <c r="BG5" s="290" t="str">
        <f t="shared" si="3"/>
        <v/>
      </c>
      <c r="BH5" s="290" t="str">
        <f t="shared" si="4"/>
        <v/>
      </c>
      <c r="BI5" s="290" t="str">
        <f>IF($A5="","",受験申込書!$M$13)</f>
        <v/>
      </c>
      <c r="BJ5" s="290" t="str">
        <f>IF($A5="","",受験申込書!$M$14)</f>
        <v/>
      </c>
    </row>
    <row r="6" spans="1:62" ht="15.75" customHeight="1" x14ac:dyDescent="0.15">
      <c r="A6" s="290" t="str">
        <f>IF(受験者名簿!$C12="","",受験者名簿!A12)</f>
        <v/>
      </c>
      <c r="B6" s="291" t="str">
        <f>IF($A6="","",受験者名簿!Z12)</f>
        <v/>
      </c>
      <c r="C6" s="291" t="str">
        <f t="shared" si="0"/>
        <v/>
      </c>
      <c r="D6" s="291" t="str">
        <f>IF($A6="","",受験者名簿!AA12)</f>
        <v/>
      </c>
      <c r="E6" s="290" t="str">
        <f>""</f>
        <v/>
      </c>
      <c r="F6" s="291" t="str">
        <f>IF($A6="","",TEXT(SUBSTITUTE(受験者名簿!J12,".","/"),"yyyy/mm/dd"))</f>
        <v/>
      </c>
      <c r="G6" s="290" t="str">
        <f>IF($A6="","",TRIM(受験者名簿!C12))</f>
        <v/>
      </c>
      <c r="H6" s="290" t="str">
        <f>IF($A6="","",TRIM(受験者名簿!D12))</f>
        <v/>
      </c>
      <c r="I6" s="290" t="str">
        <f>IF($A6="","",DBCS(TRIM(PHONETIC(受験者名簿!E12))))</f>
        <v/>
      </c>
      <c r="J6" s="290" t="str">
        <f>IF($A6="","",DBCS(TRIM(PHONETIC(受験者名簿!F12))))</f>
        <v/>
      </c>
      <c r="K6" s="290" t="str">
        <f>IF($A6="","",TRIM(PROPER(受験者名簿!G12)))</f>
        <v/>
      </c>
      <c r="L6" s="290" t="str">
        <f>IF($A6="","",TRIM(PROPER(受験者名簿!H12)))</f>
        <v/>
      </c>
      <c r="M6" s="290" t="str">
        <f>IF($A6="","",受験者名簿!M12&amp;"")</f>
        <v/>
      </c>
      <c r="N6" s="290" t="str">
        <f>IF($A6="","",受験者名簿!L12&amp;"")</f>
        <v/>
      </c>
      <c r="O6" s="290" t="str">
        <f>IF($A6="","",受験者名簿!N12&amp;"")</f>
        <v/>
      </c>
      <c r="P6" s="290" t="str">
        <f>IF($A6="","",受験者名簿!O12&amp;"")</f>
        <v/>
      </c>
      <c r="Q6" s="290" t="str">
        <f>IF($A6="","",受験者名簿!P12&amp;"")</f>
        <v/>
      </c>
      <c r="R6" s="290" t="str">
        <f>IF($A6="","",受験者名簿!Q12&amp;"")</f>
        <v/>
      </c>
      <c r="S6" s="290" t="str">
        <f>IF($A6="","",受験者名簿!R12&amp;"")</f>
        <v/>
      </c>
      <c r="T6" s="290" t="str">
        <f>IF($A6="","",受験者名簿!S12&amp;"")</f>
        <v/>
      </c>
      <c r="U6" s="290" t="str">
        <f>IF($A6="","",受験者名簿!T12&amp;"")</f>
        <v/>
      </c>
      <c r="V6" s="290" t="str">
        <f>IF($A6="","",受験者名簿!U12&amp;"")</f>
        <v/>
      </c>
      <c r="W6" s="290" t="str">
        <f>IF($A6="","",受験者名簿!V12&amp;"")</f>
        <v/>
      </c>
      <c r="X6" s="290" t="str">
        <f>IF($A6="","",受験者名簿!W12&amp;"")</f>
        <v/>
      </c>
      <c r="Y6" s="290" t="str">
        <f>""</f>
        <v/>
      </c>
      <c r="Z6" s="290" t="str">
        <f>""</f>
        <v/>
      </c>
      <c r="AA6" s="290" t="str">
        <f>""</f>
        <v/>
      </c>
      <c r="AB6" s="290" t="str">
        <f>""</f>
        <v/>
      </c>
      <c r="AC6" s="290" t="str">
        <f>IF($A6="","",受験者名簿!I12&amp;"")</f>
        <v/>
      </c>
      <c r="AD6" s="290" t="str">
        <f>""</f>
        <v/>
      </c>
      <c r="AE6" s="290" t="str">
        <f>""</f>
        <v/>
      </c>
      <c r="AF6" s="290" t="str">
        <f t="shared" si="1"/>
        <v/>
      </c>
      <c r="AG6" s="290" t="str">
        <f>IF($A6="","",受験者名簿!B12)</f>
        <v/>
      </c>
      <c r="AH6" s="290" t="str">
        <f>IF($A6="","",受験者名簿!AE12)</f>
        <v/>
      </c>
      <c r="AI6" s="292" t="str">
        <f>IF($A6="","",受験者名簿!AF12)</f>
        <v/>
      </c>
      <c r="AJ6" s="290" t="str">
        <f>IF($A6="","",受験者名簿!AG12)</f>
        <v/>
      </c>
      <c r="AK6" s="290" t="str">
        <f>IF($A6="","",受験者名簿!AH12)</f>
        <v/>
      </c>
      <c r="AL6" s="290" t="str">
        <f>IF($A6="","",受験申込書!$M$51)</f>
        <v/>
      </c>
      <c r="AM6" s="290" t="str">
        <f>IF($A6="","",受験申込書!$M$52)</f>
        <v/>
      </c>
      <c r="AN6" s="290" t="str">
        <f>IF($A6="","",受験申込書!$M$54)</f>
        <v/>
      </c>
      <c r="AO6" s="290" t="str">
        <f>IF($A6="","",受験申込書!$M$55)</f>
        <v/>
      </c>
      <c r="AP6" s="290" t="str">
        <f>IF($A6="","",受験申込書!$M$56)</f>
        <v/>
      </c>
      <c r="AQ6" s="290" t="str">
        <f>IF($A6="","",受験申込書!$M$57)</f>
        <v/>
      </c>
      <c r="AR6" s="290" t="str">
        <f>IF($A6="","",受験申込書!$M$58)</f>
        <v/>
      </c>
      <c r="AS6" s="290" t="str">
        <f>IF($A6="","",受験申込書!$M$59)</f>
        <v/>
      </c>
      <c r="AT6" s="290" t="str">
        <f>IF($A6="","",受験申込書!$M$60)</f>
        <v/>
      </c>
      <c r="AU6" s="290" t="str">
        <f>IF($A6="","",受験申込書!$M$61)</f>
        <v/>
      </c>
      <c r="AV6" s="290" t="str">
        <f>IF($A6="","",受験申込書!$M$62)</f>
        <v/>
      </c>
      <c r="AW6" s="290" t="str">
        <f>IF($A6="","",受験申込書!$M$63)</f>
        <v/>
      </c>
      <c r="AX6" s="290" t="str">
        <f>IF($A6="","",受験申込書!$M$53)</f>
        <v/>
      </c>
      <c r="AY6" s="290" t="str">
        <f>IF($A6="","",受験申込書!$M$53)</f>
        <v/>
      </c>
      <c r="AZ6" s="290" t="str">
        <f>IF($A6="","",受験申込書!$N$28)</f>
        <v/>
      </c>
      <c r="BA6" s="290" t="str">
        <f>IF($A6="","",受験者名簿!AC12)</f>
        <v/>
      </c>
      <c r="BB6" s="290" t="str">
        <f>IF($A6="","",受験申込書!$M$44)</f>
        <v/>
      </c>
      <c r="BC6" s="290" t="str">
        <f>IF($A6="","",受験申込書!$M$46)</f>
        <v/>
      </c>
      <c r="BD6" s="290" t="str">
        <f t="shared" si="2"/>
        <v/>
      </c>
      <c r="BE6" s="290" t="str">
        <f>IF($A6="","",受験申込書!$M$47)</f>
        <v/>
      </c>
      <c r="BF6" s="290" t="str">
        <f>IF($A6="","",受験申込書!$M$48)</f>
        <v/>
      </c>
      <c r="BG6" s="290" t="str">
        <f t="shared" si="3"/>
        <v/>
      </c>
      <c r="BH6" s="290" t="str">
        <f t="shared" si="4"/>
        <v/>
      </c>
      <c r="BI6" s="290" t="str">
        <f>IF($A6="","",受験申込書!$M$13)</f>
        <v/>
      </c>
      <c r="BJ6" s="290" t="str">
        <f>IF($A6="","",受験申込書!$M$14)</f>
        <v/>
      </c>
    </row>
    <row r="7" spans="1:62" ht="15.75" customHeight="1" x14ac:dyDescent="0.15">
      <c r="A7" s="290" t="str">
        <f>IF(受験者名簿!$C13="","",受験者名簿!A13)</f>
        <v/>
      </c>
      <c r="B7" s="291" t="str">
        <f>IF($A7="","",受験者名簿!Z13)</f>
        <v/>
      </c>
      <c r="C7" s="291" t="str">
        <f t="shared" si="0"/>
        <v/>
      </c>
      <c r="D7" s="291" t="str">
        <f>IF($A7="","",受験者名簿!AA13)</f>
        <v/>
      </c>
      <c r="E7" s="290" t="str">
        <f>""</f>
        <v/>
      </c>
      <c r="F7" s="291" t="str">
        <f>IF($A7="","",TEXT(SUBSTITUTE(受験者名簿!J13,".","/"),"yyyy/mm/dd"))</f>
        <v/>
      </c>
      <c r="G7" s="290" t="str">
        <f>IF($A7="","",TRIM(受験者名簿!C13))</f>
        <v/>
      </c>
      <c r="H7" s="290" t="str">
        <f>IF($A7="","",TRIM(受験者名簿!D13))</f>
        <v/>
      </c>
      <c r="I7" s="290" t="str">
        <f>IF($A7="","",DBCS(TRIM(PHONETIC(受験者名簿!E13))))</f>
        <v/>
      </c>
      <c r="J7" s="290" t="str">
        <f>IF($A7="","",DBCS(TRIM(PHONETIC(受験者名簿!F13))))</f>
        <v/>
      </c>
      <c r="K7" s="290" t="str">
        <f>IF($A7="","",TRIM(PROPER(受験者名簿!G13)))</f>
        <v/>
      </c>
      <c r="L7" s="290" t="str">
        <f>IF($A7="","",TRIM(PROPER(受験者名簿!H13)))</f>
        <v/>
      </c>
      <c r="M7" s="290" t="str">
        <f>IF($A7="","",受験者名簿!M13&amp;"")</f>
        <v/>
      </c>
      <c r="N7" s="290" t="str">
        <f>IF($A7="","",受験者名簿!L13&amp;"")</f>
        <v/>
      </c>
      <c r="O7" s="290" t="str">
        <f>IF($A7="","",受験者名簿!N13&amp;"")</f>
        <v/>
      </c>
      <c r="P7" s="290" t="str">
        <f>IF($A7="","",受験者名簿!O13&amp;"")</f>
        <v/>
      </c>
      <c r="Q7" s="290" t="str">
        <f>IF($A7="","",受験者名簿!P13&amp;"")</f>
        <v/>
      </c>
      <c r="R7" s="290" t="str">
        <f>IF($A7="","",受験者名簿!Q13&amp;"")</f>
        <v/>
      </c>
      <c r="S7" s="290" t="str">
        <f>IF($A7="","",受験者名簿!R13&amp;"")</f>
        <v/>
      </c>
      <c r="T7" s="290" t="str">
        <f>IF($A7="","",受験者名簿!S13&amp;"")</f>
        <v/>
      </c>
      <c r="U7" s="290" t="str">
        <f>IF($A7="","",受験者名簿!T13&amp;"")</f>
        <v/>
      </c>
      <c r="V7" s="290" t="str">
        <f>IF($A7="","",受験者名簿!U13&amp;"")</f>
        <v/>
      </c>
      <c r="W7" s="290" t="str">
        <f>IF($A7="","",受験者名簿!V13&amp;"")</f>
        <v/>
      </c>
      <c r="X7" s="290" t="str">
        <f>IF($A7="","",受験者名簿!W13&amp;"")</f>
        <v/>
      </c>
      <c r="Y7" s="290" t="str">
        <f>""</f>
        <v/>
      </c>
      <c r="Z7" s="290" t="str">
        <f>""</f>
        <v/>
      </c>
      <c r="AA7" s="290" t="str">
        <f>""</f>
        <v/>
      </c>
      <c r="AB7" s="290" t="str">
        <f>""</f>
        <v/>
      </c>
      <c r="AC7" s="290" t="str">
        <f>IF($A7="","",受験者名簿!I13&amp;"")</f>
        <v/>
      </c>
      <c r="AD7" s="290" t="str">
        <f>""</f>
        <v/>
      </c>
      <c r="AE7" s="290" t="str">
        <f>""</f>
        <v/>
      </c>
      <c r="AF7" s="290" t="str">
        <f t="shared" si="1"/>
        <v/>
      </c>
      <c r="AG7" s="290" t="str">
        <f>IF($A7="","",受験者名簿!B13)</f>
        <v/>
      </c>
      <c r="AH7" s="290" t="str">
        <f>IF($A7="","",受験者名簿!AE13)</f>
        <v/>
      </c>
      <c r="AI7" s="292" t="str">
        <f>IF($A7="","",受験者名簿!AF13)</f>
        <v/>
      </c>
      <c r="AJ7" s="290" t="str">
        <f>IF($A7="","",受験者名簿!AG13)</f>
        <v/>
      </c>
      <c r="AK7" s="290" t="str">
        <f>IF($A7="","",受験者名簿!AH13)</f>
        <v/>
      </c>
      <c r="AL7" s="290" t="str">
        <f>IF($A7="","",受験申込書!$M$51)</f>
        <v/>
      </c>
      <c r="AM7" s="290" t="str">
        <f>IF($A7="","",受験申込書!$M$52)</f>
        <v/>
      </c>
      <c r="AN7" s="290" t="str">
        <f>IF($A7="","",受験申込書!$M$54)</f>
        <v/>
      </c>
      <c r="AO7" s="290" t="str">
        <f>IF($A7="","",受験申込書!$M$55)</f>
        <v/>
      </c>
      <c r="AP7" s="290" t="str">
        <f>IF($A7="","",受験申込書!$M$56)</f>
        <v/>
      </c>
      <c r="AQ7" s="290" t="str">
        <f>IF($A7="","",受験申込書!$M$57)</f>
        <v/>
      </c>
      <c r="AR7" s="290" t="str">
        <f>IF($A7="","",受験申込書!$M$58)</f>
        <v/>
      </c>
      <c r="AS7" s="290" t="str">
        <f>IF($A7="","",受験申込書!$M$59)</f>
        <v/>
      </c>
      <c r="AT7" s="290" t="str">
        <f>IF($A7="","",受験申込書!$M$60)</f>
        <v/>
      </c>
      <c r="AU7" s="290" t="str">
        <f>IF($A7="","",受験申込書!$M$61)</f>
        <v/>
      </c>
      <c r="AV7" s="290" t="str">
        <f>IF($A7="","",受験申込書!$M$62)</f>
        <v/>
      </c>
      <c r="AW7" s="290" t="str">
        <f>IF($A7="","",受験申込書!$M$63)</f>
        <v/>
      </c>
      <c r="AX7" s="290" t="str">
        <f>IF($A7="","",受験申込書!$M$53)</f>
        <v/>
      </c>
      <c r="AY7" s="290" t="str">
        <f>IF($A7="","",受験申込書!$M$53)</f>
        <v/>
      </c>
      <c r="AZ7" s="290" t="str">
        <f>IF($A7="","",受験申込書!$N$28)</f>
        <v/>
      </c>
      <c r="BA7" s="290" t="str">
        <f>IF($A7="","",受験者名簿!AC13)</f>
        <v/>
      </c>
      <c r="BB7" s="290" t="str">
        <f>IF($A7="","",受験申込書!$M$44)</f>
        <v/>
      </c>
      <c r="BC7" s="290" t="str">
        <f>IF($A7="","",受験申込書!$M$46)</f>
        <v/>
      </c>
      <c r="BD7" s="290" t="str">
        <f t="shared" si="2"/>
        <v/>
      </c>
      <c r="BE7" s="290" t="str">
        <f>IF($A7="","",受験申込書!$M$47)</f>
        <v/>
      </c>
      <c r="BF7" s="290" t="str">
        <f>IF($A7="","",受験申込書!$M$48)</f>
        <v/>
      </c>
      <c r="BG7" s="290" t="str">
        <f t="shared" si="3"/>
        <v/>
      </c>
      <c r="BH7" s="290" t="str">
        <f t="shared" si="4"/>
        <v/>
      </c>
      <c r="BI7" s="290" t="str">
        <f>IF($A7="","",受験申込書!$M$13)</f>
        <v/>
      </c>
      <c r="BJ7" s="290" t="str">
        <f>IF($A7="","",受験申込書!$M$14)</f>
        <v/>
      </c>
    </row>
    <row r="8" spans="1:62" ht="15.75" customHeight="1" x14ac:dyDescent="0.15">
      <c r="A8" s="290" t="str">
        <f>IF(受験者名簿!$C14="","",受験者名簿!A14)</f>
        <v/>
      </c>
      <c r="B8" s="291" t="str">
        <f>IF($A8="","",受験者名簿!Z14)</f>
        <v/>
      </c>
      <c r="C8" s="291" t="str">
        <f t="shared" si="0"/>
        <v/>
      </c>
      <c r="D8" s="291" t="str">
        <f>IF($A8="","",受験者名簿!AA14)</f>
        <v/>
      </c>
      <c r="E8" s="290" t="str">
        <f>""</f>
        <v/>
      </c>
      <c r="F8" s="291" t="str">
        <f>IF($A8="","",TEXT(SUBSTITUTE(受験者名簿!J14,".","/"),"yyyy/mm/dd"))</f>
        <v/>
      </c>
      <c r="G8" s="290" t="str">
        <f>IF($A8="","",TRIM(受験者名簿!C14))</f>
        <v/>
      </c>
      <c r="H8" s="290" t="str">
        <f>IF($A8="","",TRIM(受験者名簿!D14))</f>
        <v/>
      </c>
      <c r="I8" s="290" t="str">
        <f>IF($A8="","",DBCS(TRIM(PHONETIC(受験者名簿!E14))))</f>
        <v/>
      </c>
      <c r="J8" s="290" t="str">
        <f>IF($A8="","",DBCS(TRIM(PHONETIC(受験者名簿!F14))))</f>
        <v/>
      </c>
      <c r="K8" s="290" t="str">
        <f>IF($A8="","",TRIM(PROPER(受験者名簿!G14)))</f>
        <v/>
      </c>
      <c r="L8" s="290" t="str">
        <f>IF($A8="","",TRIM(PROPER(受験者名簿!H14)))</f>
        <v/>
      </c>
      <c r="M8" s="290" t="str">
        <f>IF($A8="","",受験者名簿!M14&amp;"")</f>
        <v/>
      </c>
      <c r="N8" s="290" t="str">
        <f>IF($A8="","",受験者名簿!L14&amp;"")</f>
        <v/>
      </c>
      <c r="O8" s="290" t="str">
        <f>IF($A8="","",受験者名簿!N14&amp;"")</f>
        <v/>
      </c>
      <c r="P8" s="290" t="str">
        <f>IF($A8="","",受験者名簿!O14&amp;"")</f>
        <v/>
      </c>
      <c r="Q8" s="290" t="str">
        <f>IF($A8="","",受験者名簿!P14&amp;"")</f>
        <v/>
      </c>
      <c r="R8" s="290" t="str">
        <f>IF($A8="","",受験者名簿!Q14&amp;"")</f>
        <v/>
      </c>
      <c r="S8" s="290" t="str">
        <f>IF($A8="","",受験者名簿!R14&amp;"")</f>
        <v/>
      </c>
      <c r="T8" s="290" t="str">
        <f>IF($A8="","",受験者名簿!S14&amp;"")</f>
        <v/>
      </c>
      <c r="U8" s="290" t="str">
        <f>IF($A8="","",受験者名簿!T14&amp;"")</f>
        <v/>
      </c>
      <c r="V8" s="290" t="str">
        <f>IF($A8="","",受験者名簿!U14&amp;"")</f>
        <v/>
      </c>
      <c r="W8" s="290" t="str">
        <f>IF($A8="","",受験者名簿!V14&amp;"")</f>
        <v/>
      </c>
      <c r="X8" s="290" t="str">
        <f>IF($A8="","",受験者名簿!W14&amp;"")</f>
        <v/>
      </c>
      <c r="Y8" s="290" t="str">
        <f>""</f>
        <v/>
      </c>
      <c r="Z8" s="290" t="str">
        <f>""</f>
        <v/>
      </c>
      <c r="AA8" s="290" t="str">
        <f>""</f>
        <v/>
      </c>
      <c r="AB8" s="290" t="str">
        <f>""</f>
        <v/>
      </c>
      <c r="AC8" s="290" t="str">
        <f>IF($A8="","",受験者名簿!I14&amp;"")</f>
        <v/>
      </c>
      <c r="AD8" s="290" t="str">
        <f>""</f>
        <v/>
      </c>
      <c r="AE8" s="290" t="str">
        <f>""</f>
        <v/>
      </c>
      <c r="AF8" s="290" t="str">
        <f t="shared" si="1"/>
        <v/>
      </c>
      <c r="AG8" s="290" t="str">
        <f>IF($A8="","",受験者名簿!B14)</f>
        <v/>
      </c>
      <c r="AH8" s="290" t="str">
        <f>IF($A8="","",受験者名簿!AE14)</f>
        <v/>
      </c>
      <c r="AI8" s="292" t="str">
        <f>IF($A8="","",受験者名簿!AF14)</f>
        <v/>
      </c>
      <c r="AJ8" s="290" t="str">
        <f>IF($A8="","",受験者名簿!AG14)</f>
        <v/>
      </c>
      <c r="AK8" s="290" t="str">
        <f>IF($A8="","",受験者名簿!AH14)</f>
        <v/>
      </c>
      <c r="AL8" s="290" t="str">
        <f>IF($A8="","",受験申込書!$M$51)</f>
        <v/>
      </c>
      <c r="AM8" s="290" t="str">
        <f>IF($A8="","",受験申込書!$M$52)</f>
        <v/>
      </c>
      <c r="AN8" s="290" t="str">
        <f>IF($A8="","",受験申込書!$M$54)</f>
        <v/>
      </c>
      <c r="AO8" s="290" t="str">
        <f>IF($A8="","",受験申込書!$M$55)</f>
        <v/>
      </c>
      <c r="AP8" s="290" t="str">
        <f>IF($A8="","",受験申込書!$M$56)</f>
        <v/>
      </c>
      <c r="AQ8" s="290" t="str">
        <f>IF($A8="","",受験申込書!$M$57)</f>
        <v/>
      </c>
      <c r="AR8" s="290" t="str">
        <f>IF($A8="","",受験申込書!$M$58)</f>
        <v/>
      </c>
      <c r="AS8" s="290" t="str">
        <f>IF($A8="","",受験申込書!$M$59)</f>
        <v/>
      </c>
      <c r="AT8" s="290" t="str">
        <f>IF($A8="","",受験申込書!$M$60)</f>
        <v/>
      </c>
      <c r="AU8" s="290" t="str">
        <f>IF($A8="","",受験申込書!$M$61)</f>
        <v/>
      </c>
      <c r="AV8" s="290" t="str">
        <f>IF($A8="","",受験申込書!$M$62)</f>
        <v/>
      </c>
      <c r="AW8" s="290" t="str">
        <f>IF($A8="","",受験申込書!$M$63)</f>
        <v/>
      </c>
      <c r="AX8" s="290" t="str">
        <f>IF($A8="","",受験申込書!$M$53)</f>
        <v/>
      </c>
      <c r="AY8" s="290" t="str">
        <f>IF($A8="","",受験申込書!$M$53)</f>
        <v/>
      </c>
      <c r="AZ8" s="290" t="str">
        <f>IF($A8="","",受験申込書!$N$28)</f>
        <v/>
      </c>
      <c r="BA8" s="290" t="str">
        <f>IF($A8="","",受験者名簿!AC14)</f>
        <v/>
      </c>
      <c r="BB8" s="290" t="str">
        <f>IF($A8="","",受験申込書!$M$44)</f>
        <v/>
      </c>
      <c r="BC8" s="290" t="str">
        <f>IF($A8="","",受験申込書!$M$46)</f>
        <v/>
      </c>
      <c r="BD8" s="290" t="str">
        <f t="shared" si="2"/>
        <v/>
      </c>
      <c r="BE8" s="290" t="str">
        <f>IF($A8="","",受験申込書!$M$47)</f>
        <v/>
      </c>
      <c r="BF8" s="290" t="str">
        <f>IF($A8="","",受験申込書!$M$48)</f>
        <v/>
      </c>
      <c r="BG8" s="290" t="str">
        <f t="shared" si="3"/>
        <v/>
      </c>
      <c r="BH8" s="290" t="str">
        <f t="shared" si="4"/>
        <v/>
      </c>
      <c r="BI8" s="290" t="str">
        <f>IF($A8="","",受験申込書!$M$13)</f>
        <v/>
      </c>
      <c r="BJ8" s="290" t="str">
        <f>IF($A8="","",受験申込書!$M$14)</f>
        <v/>
      </c>
    </row>
    <row r="9" spans="1:62" ht="15.75" customHeight="1" x14ac:dyDescent="0.15">
      <c r="A9" s="290" t="str">
        <f>IF(受験者名簿!$C15="","",受験者名簿!A15)</f>
        <v/>
      </c>
      <c r="B9" s="291" t="str">
        <f>IF($A9="","",受験者名簿!Z15)</f>
        <v/>
      </c>
      <c r="C9" s="291" t="str">
        <f t="shared" si="0"/>
        <v/>
      </c>
      <c r="D9" s="291" t="str">
        <f>IF($A9="","",受験者名簿!AA15)</f>
        <v/>
      </c>
      <c r="E9" s="290" t="str">
        <f>""</f>
        <v/>
      </c>
      <c r="F9" s="291" t="str">
        <f>IF($A9="","",TEXT(SUBSTITUTE(受験者名簿!J15,".","/"),"yyyy/mm/dd"))</f>
        <v/>
      </c>
      <c r="G9" s="290" t="str">
        <f>IF($A9="","",TRIM(受験者名簿!C15))</f>
        <v/>
      </c>
      <c r="H9" s="290" t="str">
        <f>IF($A9="","",TRIM(受験者名簿!D15))</f>
        <v/>
      </c>
      <c r="I9" s="290" t="str">
        <f>IF($A9="","",DBCS(TRIM(PHONETIC(受験者名簿!E15))))</f>
        <v/>
      </c>
      <c r="J9" s="290" t="str">
        <f>IF($A9="","",DBCS(TRIM(PHONETIC(受験者名簿!F15))))</f>
        <v/>
      </c>
      <c r="K9" s="290" t="str">
        <f>IF($A9="","",TRIM(PROPER(受験者名簿!G15)))</f>
        <v/>
      </c>
      <c r="L9" s="290" t="str">
        <f>IF($A9="","",TRIM(PROPER(受験者名簿!H15)))</f>
        <v/>
      </c>
      <c r="M9" s="290" t="str">
        <f>IF($A9="","",受験者名簿!M15&amp;"")</f>
        <v/>
      </c>
      <c r="N9" s="290" t="str">
        <f>IF($A9="","",受験者名簿!L15&amp;"")</f>
        <v/>
      </c>
      <c r="O9" s="290" t="str">
        <f>IF($A9="","",受験者名簿!N15&amp;"")</f>
        <v/>
      </c>
      <c r="P9" s="290" t="str">
        <f>IF($A9="","",受験者名簿!O15&amp;"")</f>
        <v/>
      </c>
      <c r="Q9" s="290" t="str">
        <f>IF($A9="","",受験者名簿!P15&amp;"")</f>
        <v/>
      </c>
      <c r="R9" s="290" t="str">
        <f>IF($A9="","",受験者名簿!Q15&amp;"")</f>
        <v/>
      </c>
      <c r="S9" s="290" t="str">
        <f>IF($A9="","",受験者名簿!R15&amp;"")</f>
        <v/>
      </c>
      <c r="T9" s="290" t="str">
        <f>IF($A9="","",受験者名簿!S15&amp;"")</f>
        <v/>
      </c>
      <c r="U9" s="290" t="str">
        <f>IF($A9="","",受験者名簿!T15&amp;"")</f>
        <v/>
      </c>
      <c r="V9" s="290" t="str">
        <f>IF($A9="","",受験者名簿!U15&amp;"")</f>
        <v/>
      </c>
      <c r="W9" s="290" t="str">
        <f>IF($A9="","",受験者名簿!V15&amp;"")</f>
        <v/>
      </c>
      <c r="X9" s="290" t="str">
        <f>IF($A9="","",受験者名簿!W15&amp;"")</f>
        <v/>
      </c>
      <c r="Y9" s="290" t="str">
        <f>""</f>
        <v/>
      </c>
      <c r="Z9" s="290" t="str">
        <f>""</f>
        <v/>
      </c>
      <c r="AA9" s="290" t="str">
        <f>""</f>
        <v/>
      </c>
      <c r="AB9" s="290" t="str">
        <f>""</f>
        <v/>
      </c>
      <c r="AC9" s="290" t="str">
        <f>IF($A9="","",受験者名簿!I15&amp;"")</f>
        <v/>
      </c>
      <c r="AD9" s="290" t="str">
        <f>""</f>
        <v/>
      </c>
      <c r="AE9" s="290" t="str">
        <f>""</f>
        <v/>
      </c>
      <c r="AF9" s="290" t="str">
        <f t="shared" si="1"/>
        <v/>
      </c>
      <c r="AG9" s="290" t="str">
        <f>IF($A9="","",受験者名簿!B15)</f>
        <v/>
      </c>
      <c r="AH9" s="290" t="str">
        <f>IF($A9="","",受験者名簿!AE15)</f>
        <v/>
      </c>
      <c r="AI9" s="292" t="str">
        <f>IF($A9="","",受験者名簿!AF15)</f>
        <v/>
      </c>
      <c r="AJ9" s="290" t="str">
        <f>IF($A9="","",受験者名簿!AG15)</f>
        <v/>
      </c>
      <c r="AK9" s="290" t="str">
        <f>IF($A9="","",受験者名簿!AH15)</f>
        <v/>
      </c>
      <c r="AL9" s="290" t="str">
        <f>IF($A9="","",受験申込書!$M$51)</f>
        <v/>
      </c>
      <c r="AM9" s="290" t="str">
        <f>IF($A9="","",受験申込書!$M$52)</f>
        <v/>
      </c>
      <c r="AN9" s="290" t="str">
        <f>IF($A9="","",受験申込書!$M$54)</f>
        <v/>
      </c>
      <c r="AO9" s="290" t="str">
        <f>IF($A9="","",受験申込書!$M$55)</f>
        <v/>
      </c>
      <c r="AP9" s="290" t="str">
        <f>IF($A9="","",受験申込書!$M$56)</f>
        <v/>
      </c>
      <c r="AQ9" s="290" t="str">
        <f>IF($A9="","",受験申込書!$M$57)</f>
        <v/>
      </c>
      <c r="AR9" s="290" t="str">
        <f>IF($A9="","",受験申込書!$M$58)</f>
        <v/>
      </c>
      <c r="AS9" s="290" t="str">
        <f>IF($A9="","",受験申込書!$M$59)</f>
        <v/>
      </c>
      <c r="AT9" s="290" t="str">
        <f>IF($A9="","",受験申込書!$M$60)</f>
        <v/>
      </c>
      <c r="AU9" s="290" t="str">
        <f>IF($A9="","",受験申込書!$M$61)</f>
        <v/>
      </c>
      <c r="AV9" s="290" t="str">
        <f>IF($A9="","",受験申込書!$M$62)</f>
        <v/>
      </c>
      <c r="AW9" s="290" t="str">
        <f>IF($A9="","",受験申込書!$M$63)</f>
        <v/>
      </c>
      <c r="AX9" s="290" t="str">
        <f>IF($A9="","",受験申込書!$M$53)</f>
        <v/>
      </c>
      <c r="AY9" s="290" t="str">
        <f>IF($A9="","",受験申込書!$M$53)</f>
        <v/>
      </c>
      <c r="AZ9" s="290" t="str">
        <f>IF($A9="","",受験申込書!$N$28)</f>
        <v/>
      </c>
      <c r="BA9" s="290" t="str">
        <f>IF($A9="","",受験者名簿!AC15)</f>
        <v/>
      </c>
      <c r="BB9" s="290" t="str">
        <f>IF($A9="","",受験申込書!$M$44)</f>
        <v/>
      </c>
      <c r="BC9" s="290" t="str">
        <f>IF($A9="","",受験申込書!$M$46)</f>
        <v/>
      </c>
      <c r="BD9" s="290" t="str">
        <f t="shared" si="2"/>
        <v/>
      </c>
      <c r="BE9" s="290" t="str">
        <f>IF($A9="","",受験申込書!$M$47)</f>
        <v/>
      </c>
      <c r="BF9" s="290" t="str">
        <f>IF($A9="","",受験申込書!$M$48)</f>
        <v/>
      </c>
      <c r="BG9" s="290" t="str">
        <f t="shared" si="3"/>
        <v/>
      </c>
      <c r="BH9" s="290" t="str">
        <f t="shared" si="4"/>
        <v/>
      </c>
      <c r="BI9" s="290" t="str">
        <f>IF($A9="","",受験申込書!$M$13)</f>
        <v/>
      </c>
      <c r="BJ9" s="290" t="str">
        <f>IF($A9="","",受験申込書!$M$14)</f>
        <v/>
      </c>
    </row>
    <row r="10" spans="1:62" ht="15.75" customHeight="1" x14ac:dyDescent="0.15">
      <c r="A10" s="290" t="str">
        <f>IF(受験者名簿!$C16="","",受験者名簿!A16)</f>
        <v/>
      </c>
      <c r="B10" s="291" t="str">
        <f>IF($A10="","",受験者名簿!Z16)</f>
        <v/>
      </c>
      <c r="C10" s="291" t="str">
        <f t="shared" si="0"/>
        <v/>
      </c>
      <c r="D10" s="291" t="str">
        <f>IF($A10="","",受験者名簿!AA16)</f>
        <v/>
      </c>
      <c r="E10" s="290" t="str">
        <f>""</f>
        <v/>
      </c>
      <c r="F10" s="291" t="str">
        <f>IF($A10="","",TEXT(SUBSTITUTE(受験者名簿!J16,".","/"),"yyyy/mm/dd"))</f>
        <v/>
      </c>
      <c r="G10" s="290" t="str">
        <f>IF($A10="","",TRIM(受験者名簿!C16))</f>
        <v/>
      </c>
      <c r="H10" s="290" t="str">
        <f>IF($A10="","",TRIM(受験者名簿!D16))</f>
        <v/>
      </c>
      <c r="I10" s="290" t="str">
        <f>IF($A10="","",DBCS(TRIM(PHONETIC(受験者名簿!E16))))</f>
        <v/>
      </c>
      <c r="J10" s="290" t="str">
        <f>IF($A10="","",DBCS(TRIM(PHONETIC(受験者名簿!F16))))</f>
        <v/>
      </c>
      <c r="K10" s="290" t="str">
        <f>IF($A10="","",TRIM(PROPER(受験者名簿!G16)))</f>
        <v/>
      </c>
      <c r="L10" s="290" t="str">
        <f>IF($A10="","",TRIM(PROPER(受験者名簿!H16)))</f>
        <v/>
      </c>
      <c r="M10" s="290" t="str">
        <f>IF($A10="","",受験者名簿!M16&amp;"")</f>
        <v/>
      </c>
      <c r="N10" s="290" t="str">
        <f>IF($A10="","",受験者名簿!L16&amp;"")</f>
        <v/>
      </c>
      <c r="O10" s="290" t="str">
        <f>IF($A10="","",受験者名簿!N16&amp;"")</f>
        <v/>
      </c>
      <c r="P10" s="290" t="str">
        <f>IF($A10="","",受験者名簿!O16&amp;"")</f>
        <v/>
      </c>
      <c r="Q10" s="290" t="str">
        <f>IF($A10="","",受験者名簿!P16&amp;"")</f>
        <v/>
      </c>
      <c r="R10" s="290" t="str">
        <f>IF($A10="","",受験者名簿!Q16&amp;"")</f>
        <v/>
      </c>
      <c r="S10" s="290" t="str">
        <f>IF($A10="","",受験者名簿!R16&amp;"")</f>
        <v/>
      </c>
      <c r="T10" s="290" t="str">
        <f>IF($A10="","",受験者名簿!S16&amp;"")</f>
        <v/>
      </c>
      <c r="U10" s="290" t="str">
        <f>IF($A10="","",受験者名簿!T16&amp;"")</f>
        <v/>
      </c>
      <c r="V10" s="290" t="str">
        <f>IF($A10="","",受験者名簿!U16&amp;"")</f>
        <v/>
      </c>
      <c r="W10" s="290" t="str">
        <f>IF($A10="","",受験者名簿!V16&amp;"")</f>
        <v/>
      </c>
      <c r="X10" s="290" t="str">
        <f>IF($A10="","",受験者名簿!W16&amp;"")</f>
        <v/>
      </c>
      <c r="Y10" s="290" t="str">
        <f>""</f>
        <v/>
      </c>
      <c r="Z10" s="290" t="str">
        <f>""</f>
        <v/>
      </c>
      <c r="AA10" s="290" t="str">
        <f>""</f>
        <v/>
      </c>
      <c r="AB10" s="290" t="str">
        <f>""</f>
        <v/>
      </c>
      <c r="AC10" s="290" t="str">
        <f>IF($A10="","",受験者名簿!I16&amp;"")</f>
        <v/>
      </c>
      <c r="AD10" s="290" t="str">
        <f>""</f>
        <v/>
      </c>
      <c r="AE10" s="290" t="str">
        <f>""</f>
        <v/>
      </c>
      <c r="AF10" s="290" t="str">
        <f t="shared" si="1"/>
        <v/>
      </c>
      <c r="AG10" s="290" t="str">
        <f>IF($A10="","",受験者名簿!B16)</f>
        <v/>
      </c>
      <c r="AH10" s="290" t="str">
        <f>IF($A10="","",受験者名簿!AE16)</f>
        <v/>
      </c>
      <c r="AI10" s="292" t="str">
        <f>IF($A10="","",受験者名簿!AF16)</f>
        <v/>
      </c>
      <c r="AJ10" s="290" t="str">
        <f>IF($A10="","",受験者名簿!AG16)</f>
        <v/>
      </c>
      <c r="AK10" s="290" t="str">
        <f>IF($A10="","",受験者名簿!AH16)</f>
        <v/>
      </c>
      <c r="AL10" s="290" t="str">
        <f>IF($A10="","",受験申込書!$M$51)</f>
        <v/>
      </c>
      <c r="AM10" s="290" t="str">
        <f>IF($A10="","",受験申込書!$M$52)</f>
        <v/>
      </c>
      <c r="AN10" s="290" t="str">
        <f>IF($A10="","",受験申込書!$M$54)</f>
        <v/>
      </c>
      <c r="AO10" s="290" t="str">
        <f>IF($A10="","",受験申込書!$M$55)</f>
        <v/>
      </c>
      <c r="AP10" s="290" t="str">
        <f>IF($A10="","",受験申込書!$M$56)</f>
        <v/>
      </c>
      <c r="AQ10" s="290" t="str">
        <f>IF($A10="","",受験申込書!$M$57)</f>
        <v/>
      </c>
      <c r="AR10" s="290" t="str">
        <f>IF($A10="","",受験申込書!$M$58)</f>
        <v/>
      </c>
      <c r="AS10" s="290" t="str">
        <f>IF($A10="","",受験申込書!$M$59)</f>
        <v/>
      </c>
      <c r="AT10" s="290" t="str">
        <f>IF($A10="","",受験申込書!$M$60)</f>
        <v/>
      </c>
      <c r="AU10" s="290" t="str">
        <f>IF($A10="","",受験申込書!$M$61)</f>
        <v/>
      </c>
      <c r="AV10" s="290" t="str">
        <f>IF($A10="","",受験申込書!$M$62)</f>
        <v/>
      </c>
      <c r="AW10" s="290" t="str">
        <f>IF($A10="","",受験申込書!$M$63)</f>
        <v/>
      </c>
      <c r="AX10" s="290" t="str">
        <f>IF($A10="","",受験申込書!$M$53)</f>
        <v/>
      </c>
      <c r="AY10" s="290" t="str">
        <f>IF($A10="","",受験申込書!$M$53)</f>
        <v/>
      </c>
      <c r="AZ10" s="290" t="str">
        <f>IF($A10="","",受験申込書!$N$28)</f>
        <v/>
      </c>
      <c r="BA10" s="290" t="str">
        <f>IF($A10="","",受験者名簿!AC16)</f>
        <v/>
      </c>
      <c r="BB10" s="290" t="str">
        <f>IF($A10="","",受験申込書!$M$44)</f>
        <v/>
      </c>
      <c r="BC10" s="290" t="str">
        <f>IF($A10="","",受験申込書!$M$46)</f>
        <v/>
      </c>
      <c r="BD10" s="290" t="str">
        <f t="shared" si="2"/>
        <v/>
      </c>
      <c r="BE10" s="290" t="str">
        <f>IF($A10="","",受験申込書!$M$47)</f>
        <v/>
      </c>
      <c r="BF10" s="290" t="str">
        <f>IF($A10="","",受験申込書!$M$48)</f>
        <v/>
      </c>
      <c r="BG10" s="290" t="str">
        <f t="shared" si="3"/>
        <v/>
      </c>
      <c r="BH10" s="290" t="str">
        <f t="shared" si="4"/>
        <v/>
      </c>
      <c r="BI10" s="290" t="str">
        <f>IF($A10="","",受験申込書!$M$13)</f>
        <v/>
      </c>
      <c r="BJ10" s="290" t="str">
        <f>IF($A10="","",受験申込書!$M$14)</f>
        <v/>
      </c>
    </row>
    <row r="11" spans="1:62" ht="15.75" customHeight="1" x14ac:dyDescent="0.15">
      <c r="A11" s="290" t="str">
        <f>IF(受験者名簿!$C17="","",受験者名簿!A17)</f>
        <v/>
      </c>
      <c r="B11" s="291" t="str">
        <f>IF($A11="","",受験者名簿!Z17)</f>
        <v/>
      </c>
      <c r="C11" s="291" t="str">
        <f t="shared" si="0"/>
        <v/>
      </c>
      <c r="D11" s="291" t="str">
        <f>IF($A11="","",受験者名簿!AA17)</f>
        <v/>
      </c>
      <c r="E11" s="290" t="str">
        <f>""</f>
        <v/>
      </c>
      <c r="F11" s="291" t="str">
        <f>IF($A11="","",TEXT(SUBSTITUTE(受験者名簿!J17,".","/"),"yyyy/mm/dd"))</f>
        <v/>
      </c>
      <c r="G11" s="290" t="str">
        <f>IF($A11="","",TRIM(受験者名簿!C17))</f>
        <v/>
      </c>
      <c r="H11" s="290" t="str">
        <f>IF($A11="","",TRIM(受験者名簿!D17))</f>
        <v/>
      </c>
      <c r="I11" s="290" t="str">
        <f>IF($A11="","",DBCS(TRIM(PHONETIC(受験者名簿!E17))))</f>
        <v/>
      </c>
      <c r="J11" s="290" t="str">
        <f>IF($A11="","",DBCS(TRIM(PHONETIC(受験者名簿!F17))))</f>
        <v/>
      </c>
      <c r="K11" s="290" t="str">
        <f>IF($A11="","",TRIM(PROPER(受験者名簿!G17)))</f>
        <v/>
      </c>
      <c r="L11" s="290" t="str">
        <f>IF($A11="","",TRIM(PROPER(受験者名簿!H17)))</f>
        <v/>
      </c>
      <c r="M11" s="290" t="str">
        <f>IF($A11="","",受験者名簿!M17&amp;"")</f>
        <v/>
      </c>
      <c r="N11" s="290" t="str">
        <f>IF($A11="","",受験者名簿!L17&amp;"")</f>
        <v/>
      </c>
      <c r="O11" s="290" t="str">
        <f>IF($A11="","",受験者名簿!N17&amp;"")</f>
        <v/>
      </c>
      <c r="P11" s="290" t="str">
        <f>IF($A11="","",受験者名簿!O17&amp;"")</f>
        <v/>
      </c>
      <c r="Q11" s="290" t="str">
        <f>IF($A11="","",受験者名簿!P17&amp;"")</f>
        <v/>
      </c>
      <c r="R11" s="290" t="str">
        <f>IF($A11="","",受験者名簿!Q17&amp;"")</f>
        <v/>
      </c>
      <c r="S11" s="290" t="str">
        <f>IF($A11="","",受験者名簿!R17&amp;"")</f>
        <v/>
      </c>
      <c r="T11" s="290" t="str">
        <f>IF($A11="","",受験者名簿!S17&amp;"")</f>
        <v/>
      </c>
      <c r="U11" s="290" t="str">
        <f>IF($A11="","",受験者名簿!T17&amp;"")</f>
        <v/>
      </c>
      <c r="V11" s="290" t="str">
        <f>IF($A11="","",受験者名簿!U17&amp;"")</f>
        <v/>
      </c>
      <c r="W11" s="290" t="str">
        <f>IF($A11="","",受験者名簿!V17&amp;"")</f>
        <v/>
      </c>
      <c r="X11" s="290" t="str">
        <f>IF($A11="","",受験者名簿!W17&amp;"")</f>
        <v/>
      </c>
      <c r="Y11" s="290" t="str">
        <f>""</f>
        <v/>
      </c>
      <c r="Z11" s="290" t="str">
        <f>""</f>
        <v/>
      </c>
      <c r="AA11" s="290" t="str">
        <f>""</f>
        <v/>
      </c>
      <c r="AB11" s="290" t="str">
        <f>""</f>
        <v/>
      </c>
      <c r="AC11" s="290" t="str">
        <f>IF($A11="","",受験者名簿!I17&amp;"")</f>
        <v/>
      </c>
      <c r="AD11" s="290" t="str">
        <f>""</f>
        <v/>
      </c>
      <c r="AE11" s="290" t="str">
        <f>""</f>
        <v/>
      </c>
      <c r="AF11" s="290" t="str">
        <f t="shared" si="1"/>
        <v/>
      </c>
      <c r="AG11" s="290" t="str">
        <f>IF($A11="","",受験者名簿!B17)</f>
        <v/>
      </c>
      <c r="AH11" s="290" t="str">
        <f>IF($A11="","",受験者名簿!AE17)</f>
        <v/>
      </c>
      <c r="AI11" s="292" t="str">
        <f>IF($A11="","",受験者名簿!AF17)</f>
        <v/>
      </c>
      <c r="AJ11" s="290" t="str">
        <f>IF($A11="","",受験者名簿!AG17)</f>
        <v/>
      </c>
      <c r="AK11" s="290" t="str">
        <f>IF($A11="","",受験者名簿!AH17)</f>
        <v/>
      </c>
      <c r="AL11" s="290" t="str">
        <f>IF($A11="","",受験申込書!$M$51)</f>
        <v/>
      </c>
      <c r="AM11" s="290" t="str">
        <f>IF($A11="","",受験申込書!$M$52)</f>
        <v/>
      </c>
      <c r="AN11" s="290" t="str">
        <f>IF($A11="","",受験申込書!$M$54)</f>
        <v/>
      </c>
      <c r="AO11" s="290" t="str">
        <f>IF($A11="","",受験申込書!$M$55)</f>
        <v/>
      </c>
      <c r="AP11" s="290" t="str">
        <f>IF($A11="","",受験申込書!$M$56)</f>
        <v/>
      </c>
      <c r="AQ11" s="290" t="str">
        <f>IF($A11="","",受験申込書!$M$57)</f>
        <v/>
      </c>
      <c r="AR11" s="290" t="str">
        <f>IF($A11="","",受験申込書!$M$58)</f>
        <v/>
      </c>
      <c r="AS11" s="290" t="str">
        <f>IF($A11="","",受験申込書!$M$59)</f>
        <v/>
      </c>
      <c r="AT11" s="290" t="str">
        <f>IF($A11="","",受験申込書!$M$60)</f>
        <v/>
      </c>
      <c r="AU11" s="290" t="str">
        <f>IF($A11="","",受験申込書!$M$61)</f>
        <v/>
      </c>
      <c r="AV11" s="290" t="str">
        <f>IF($A11="","",受験申込書!$M$62)</f>
        <v/>
      </c>
      <c r="AW11" s="290" t="str">
        <f>IF($A11="","",受験申込書!$M$63)</f>
        <v/>
      </c>
      <c r="AX11" s="290" t="str">
        <f>IF($A11="","",受験申込書!$M$53)</f>
        <v/>
      </c>
      <c r="AY11" s="290" t="str">
        <f>IF($A11="","",受験申込書!$M$53)</f>
        <v/>
      </c>
      <c r="AZ11" s="290" t="str">
        <f>IF($A11="","",受験申込書!$N$28)</f>
        <v/>
      </c>
      <c r="BA11" s="290" t="str">
        <f>IF($A11="","",受験者名簿!AC17)</f>
        <v/>
      </c>
      <c r="BB11" s="290" t="str">
        <f>IF($A11="","",受験申込書!$M$44)</f>
        <v/>
      </c>
      <c r="BC11" s="290" t="str">
        <f>IF($A11="","",受験申込書!$M$46)</f>
        <v/>
      </c>
      <c r="BD11" s="290" t="str">
        <f t="shared" si="2"/>
        <v/>
      </c>
      <c r="BE11" s="290" t="str">
        <f>IF($A11="","",受験申込書!$M$47)</f>
        <v/>
      </c>
      <c r="BF11" s="290" t="str">
        <f>IF($A11="","",受験申込書!$M$48)</f>
        <v/>
      </c>
      <c r="BG11" s="290" t="str">
        <f t="shared" si="3"/>
        <v/>
      </c>
      <c r="BH11" s="290" t="str">
        <f t="shared" si="4"/>
        <v/>
      </c>
      <c r="BI11" s="290" t="str">
        <f>IF($A11="","",受験申込書!$M$13)</f>
        <v/>
      </c>
      <c r="BJ11" s="290" t="str">
        <f>IF($A11="","",受験申込書!$M$14)</f>
        <v/>
      </c>
    </row>
    <row r="12" spans="1:62" ht="15.75" customHeight="1" x14ac:dyDescent="0.15">
      <c r="A12" s="290" t="str">
        <f>IF(受験者名簿!$C18="","",受験者名簿!A18)</f>
        <v/>
      </c>
      <c r="B12" s="291" t="str">
        <f>IF($A12="","",受験者名簿!Z18)</f>
        <v/>
      </c>
      <c r="C12" s="291" t="str">
        <f t="shared" si="0"/>
        <v/>
      </c>
      <c r="D12" s="291" t="str">
        <f>IF($A12="","",受験者名簿!AA18)</f>
        <v/>
      </c>
      <c r="E12" s="290" t="str">
        <f>""</f>
        <v/>
      </c>
      <c r="F12" s="291" t="str">
        <f>IF($A12="","",TEXT(SUBSTITUTE(受験者名簿!J18,".","/"),"yyyy/mm/dd"))</f>
        <v/>
      </c>
      <c r="G12" s="290" t="str">
        <f>IF($A12="","",TRIM(受験者名簿!C18))</f>
        <v/>
      </c>
      <c r="H12" s="290" t="str">
        <f>IF($A12="","",TRIM(受験者名簿!D18))</f>
        <v/>
      </c>
      <c r="I12" s="290" t="str">
        <f>IF($A12="","",DBCS(TRIM(PHONETIC(受験者名簿!E18))))</f>
        <v/>
      </c>
      <c r="J12" s="290" t="str">
        <f>IF($A12="","",DBCS(TRIM(PHONETIC(受験者名簿!F18))))</f>
        <v/>
      </c>
      <c r="K12" s="290" t="str">
        <f>IF($A12="","",TRIM(PROPER(受験者名簿!G18)))</f>
        <v/>
      </c>
      <c r="L12" s="290" t="str">
        <f>IF($A12="","",TRIM(PROPER(受験者名簿!H18)))</f>
        <v/>
      </c>
      <c r="M12" s="290" t="str">
        <f>IF($A12="","",受験者名簿!M18&amp;"")</f>
        <v/>
      </c>
      <c r="N12" s="290" t="str">
        <f>IF($A12="","",受験者名簿!L18&amp;"")</f>
        <v/>
      </c>
      <c r="O12" s="290" t="str">
        <f>IF($A12="","",受験者名簿!N18&amp;"")</f>
        <v/>
      </c>
      <c r="P12" s="290" t="str">
        <f>IF($A12="","",受験者名簿!O18&amp;"")</f>
        <v/>
      </c>
      <c r="Q12" s="290" t="str">
        <f>IF($A12="","",受験者名簿!P18&amp;"")</f>
        <v/>
      </c>
      <c r="R12" s="290" t="str">
        <f>IF($A12="","",受験者名簿!Q18&amp;"")</f>
        <v/>
      </c>
      <c r="S12" s="290" t="str">
        <f>IF($A12="","",受験者名簿!R18&amp;"")</f>
        <v/>
      </c>
      <c r="T12" s="290" t="str">
        <f>IF($A12="","",受験者名簿!S18&amp;"")</f>
        <v/>
      </c>
      <c r="U12" s="290" t="str">
        <f>IF($A12="","",受験者名簿!T18&amp;"")</f>
        <v/>
      </c>
      <c r="V12" s="290" t="str">
        <f>IF($A12="","",受験者名簿!U18&amp;"")</f>
        <v/>
      </c>
      <c r="W12" s="290" t="str">
        <f>IF($A12="","",受験者名簿!V18&amp;"")</f>
        <v/>
      </c>
      <c r="X12" s="290" t="str">
        <f>IF($A12="","",受験者名簿!W18&amp;"")</f>
        <v/>
      </c>
      <c r="Y12" s="290" t="str">
        <f>""</f>
        <v/>
      </c>
      <c r="Z12" s="290" t="str">
        <f>""</f>
        <v/>
      </c>
      <c r="AA12" s="290" t="str">
        <f>""</f>
        <v/>
      </c>
      <c r="AB12" s="290" t="str">
        <f>""</f>
        <v/>
      </c>
      <c r="AC12" s="290" t="str">
        <f>IF($A12="","",受験者名簿!I18&amp;"")</f>
        <v/>
      </c>
      <c r="AD12" s="290" t="str">
        <f>""</f>
        <v/>
      </c>
      <c r="AE12" s="290" t="str">
        <f>""</f>
        <v/>
      </c>
      <c r="AF12" s="290" t="str">
        <f t="shared" si="1"/>
        <v/>
      </c>
      <c r="AG12" s="290" t="str">
        <f>IF($A12="","",受験者名簿!B18)</f>
        <v/>
      </c>
      <c r="AH12" s="290" t="str">
        <f>IF($A12="","",受験者名簿!AE18)</f>
        <v/>
      </c>
      <c r="AI12" s="292" t="str">
        <f>IF($A12="","",受験者名簿!AF18)</f>
        <v/>
      </c>
      <c r="AJ12" s="290" t="str">
        <f>IF($A12="","",受験者名簿!AG18)</f>
        <v/>
      </c>
      <c r="AK12" s="290" t="str">
        <f>IF($A12="","",受験者名簿!AH18)</f>
        <v/>
      </c>
      <c r="AL12" s="290" t="str">
        <f>IF($A12="","",受験申込書!$M$51)</f>
        <v/>
      </c>
      <c r="AM12" s="290" t="str">
        <f>IF($A12="","",受験申込書!$M$52)</f>
        <v/>
      </c>
      <c r="AN12" s="290" t="str">
        <f>IF($A12="","",受験申込書!$M$54)</f>
        <v/>
      </c>
      <c r="AO12" s="290" t="str">
        <f>IF($A12="","",受験申込書!$M$55)</f>
        <v/>
      </c>
      <c r="AP12" s="290" t="str">
        <f>IF($A12="","",受験申込書!$M$56)</f>
        <v/>
      </c>
      <c r="AQ12" s="290" t="str">
        <f>IF($A12="","",受験申込書!$M$57)</f>
        <v/>
      </c>
      <c r="AR12" s="290" t="str">
        <f>IF($A12="","",受験申込書!$M$58)</f>
        <v/>
      </c>
      <c r="AS12" s="290" t="str">
        <f>IF($A12="","",受験申込書!$M$59)</f>
        <v/>
      </c>
      <c r="AT12" s="290" t="str">
        <f>IF($A12="","",受験申込書!$M$60)</f>
        <v/>
      </c>
      <c r="AU12" s="290" t="str">
        <f>IF($A12="","",受験申込書!$M$61)</f>
        <v/>
      </c>
      <c r="AV12" s="290" t="str">
        <f>IF($A12="","",受験申込書!$M$62)</f>
        <v/>
      </c>
      <c r="AW12" s="290" t="str">
        <f>IF($A12="","",受験申込書!$M$63)</f>
        <v/>
      </c>
      <c r="AX12" s="290" t="str">
        <f>IF($A12="","",受験申込書!$M$53)</f>
        <v/>
      </c>
      <c r="AY12" s="290" t="str">
        <f>IF($A12="","",受験申込書!$M$53)</f>
        <v/>
      </c>
      <c r="AZ12" s="290" t="str">
        <f>IF($A12="","",受験申込書!$N$28)</f>
        <v/>
      </c>
      <c r="BA12" s="290" t="str">
        <f>IF($A12="","",受験者名簿!AC18)</f>
        <v/>
      </c>
      <c r="BB12" s="290" t="str">
        <f>IF($A12="","",受験申込書!$M$44)</f>
        <v/>
      </c>
      <c r="BC12" s="290" t="str">
        <f>IF($A12="","",受験申込書!$M$46)</f>
        <v/>
      </c>
      <c r="BD12" s="290" t="str">
        <f t="shared" si="2"/>
        <v/>
      </c>
      <c r="BE12" s="290" t="str">
        <f>IF($A12="","",受験申込書!$M$47)</f>
        <v/>
      </c>
      <c r="BF12" s="290" t="str">
        <f>IF($A12="","",受験申込書!$M$48)</f>
        <v/>
      </c>
      <c r="BG12" s="290" t="str">
        <f t="shared" si="3"/>
        <v/>
      </c>
      <c r="BH12" s="290" t="str">
        <f t="shared" si="4"/>
        <v/>
      </c>
      <c r="BI12" s="290" t="str">
        <f>IF($A12="","",受験申込書!$M$13)</f>
        <v/>
      </c>
      <c r="BJ12" s="290" t="str">
        <f>IF($A12="","",受験申込書!$M$14)</f>
        <v/>
      </c>
    </row>
    <row r="13" spans="1:62" ht="15.75" customHeight="1" x14ac:dyDescent="0.15">
      <c r="A13" s="290" t="str">
        <f>IF(受験者名簿!$C19="","",受験者名簿!A19)</f>
        <v/>
      </c>
      <c r="B13" s="291" t="str">
        <f>IF($A13="","",受験者名簿!Z19)</f>
        <v/>
      </c>
      <c r="C13" s="291" t="str">
        <f t="shared" si="0"/>
        <v/>
      </c>
      <c r="D13" s="291" t="str">
        <f>IF($A13="","",受験者名簿!AA19)</f>
        <v/>
      </c>
      <c r="E13" s="290" t="str">
        <f>""</f>
        <v/>
      </c>
      <c r="F13" s="291" t="str">
        <f>IF($A13="","",TEXT(SUBSTITUTE(受験者名簿!J19,".","/"),"yyyy/mm/dd"))</f>
        <v/>
      </c>
      <c r="G13" s="290" t="str">
        <f>IF($A13="","",TRIM(受験者名簿!C19))</f>
        <v/>
      </c>
      <c r="H13" s="290" t="str">
        <f>IF($A13="","",TRIM(受験者名簿!D19))</f>
        <v/>
      </c>
      <c r="I13" s="290" t="str">
        <f>IF($A13="","",DBCS(TRIM(PHONETIC(受験者名簿!E19))))</f>
        <v/>
      </c>
      <c r="J13" s="290" t="str">
        <f>IF($A13="","",DBCS(TRIM(PHONETIC(受験者名簿!F19))))</f>
        <v/>
      </c>
      <c r="K13" s="290" t="str">
        <f>IF($A13="","",TRIM(PROPER(受験者名簿!G19)))</f>
        <v/>
      </c>
      <c r="L13" s="290" t="str">
        <f>IF($A13="","",TRIM(PROPER(受験者名簿!H19)))</f>
        <v/>
      </c>
      <c r="M13" s="290" t="str">
        <f>IF($A13="","",受験者名簿!M19&amp;"")</f>
        <v/>
      </c>
      <c r="N13" s="290" t="str">
        <f>IF($A13="","",受験者名簿!L19&amp;"")</f>
        <v/>
      </c>
      <c r="O13" s="290" t="str">
        <f>IF($A13="","",受験者名簿!N19&amp;"")</f>
        <v/>
      </c>
      <c r="P13" s="290" t="str">
        <f>IF($A13="","",受験者名簿!O19&amp;"")</f>
        <v/>
      </c>
      <c r="Q13" s="290" t="str">
        <f>IF($A13="","",受験者名簿!P19&amp;"")</f>
        <v/>
      </c>
      <c r="R13" s="290" t="str">
        <f>IF($A13="","",受験者名簿!Q19&amp;"")</f>
        <v/>
      </c>
      <c r="S13" s="290" t="str">
        <f>IF($A13="","",受験者名簿!R19&amp;"")</f>
        <v/>
      </c>
      <c r="T13" s="290" t="str">
        <f>IF($A13="","",受験者名簿!S19&amp;"")</f>
        <v/>
      </c>
      <c r="U13" s="290" t="str">
        <f>IF($A13="","",受験者名簿!T19&amp;"")</f>
        <v/>
      </c>
      <c r="V13" s="290" t="str">
        <f>IF($A13="","",受験者名簿!U19&amp;"")</f>
        <v/>
      </c>
      <c r="W13" s="290" t="str">
        <f>IF($A13="","",受験者名簿!V19&amp;"")</f>
        <v/>
      </c>
      <c r="X13" s="290" t="str">
        <f>IF($A13="","",受験者名簿!W19&amp;"")</f>
        <v/>
      </c>
      <c r="Y13" s="290" t="str">
        <f>""</f>
        <v/>
      </c>
      <c r="Z13" s="290" t="str">
        <f>""</f>
        <v/>
      </c>
      <c r="AA13" s="290" t="str">
        <f>""</f>
        <v/>
      </c>
      <c r="AB13" s="290" t="str">
        <f>""</f>
        <v/>
      </c>
      <c r="AC13" s="290" t="str">
        <f>IF($A13="","",受験者名簿!I19&amp;"")</f>
        <v/>
      </c>
      <c r="AD13" s="290" t="str">
        <f>""</f>
        <v/>
      </c>
      <c r="AE13" s="290" t="str">
        <f>""</f>
        <v/>
      </c>
      <c r="AF13" s="290" t="str">
        <f t="shared" si="1"/>
        <v/>
      </c>
      <c r="AG13" s="290" t="str">
        <f>IF($A13="","",受験者名簿!B19)</f>
        <v/>
      </c>
      <c r="AH13" s="290" t="str">
        <f>IF($A13="","",受験者名簿!AE19)</f>
        <v/>
      </c>
      <c r="AI13" s="292" t="str">
        <f>IF($A13="","",受験者名簿!AF19)</f>
        <v/>
      </c>
      <c r="AJ13" s="290" t="str">
        <f>IF($A13="","",受験者名簿!AG19)</f>
        <v/>
      </c>
      <c r="AK13" s="290" t="str">
        <f>IF($A13="","",受験者名簿!AH19)</f>
        <v/>
      </c>
      <c r="AL13" s="290" t="str">
        <f>IF($A13="","",受験申込書!$M$51)</f>
        <v/>
      </c>
      <c r="AM13" s="290" t="str">
        <f>IF($A13="","",受験申込書!$M$52)</f>
        <v/>
      </c>
      <c r="AN13" s="290" t="str">
        <f>IF($A13="","",受験申込書!$M$54)</f>
        <v/>
      </c>
      <c r="AO13" s="290" t="str">
        <f>IF($A13="","",受験申込書!$M$55)</f>
        <v/>
      </c>
      <c r="AP13" s="290" t="str">
        <f>IF($A13="","",受験申込書!$M$56)</f>
        <v/>
      </c>
      <c r="AQ13" s="290" t="str">
        <f>IF($A13="","",受験申込書!$M$57)</f>
        <v/>
      </c>
      <c r="AR13" s="290" t="str">
        <f>IF($A13="","",受験申込書!$M$58)</f>
        <v/>
      </c>
      <c r="AS13" s="290" t="str">
        <f>IF($A13="","",受験申込書!$M$59)</f>
        <v/>
      </c>
      <c r="AT13" s="290" t="str">
        <f>IF($A13="","",受験申込書!$M$60)</f>
        <v/>
      </c>
      <c r="AU13" s="290" t="str">
        <f>IF($A13="","",受験申込書!$M$61)</f>
        <v/>
      </c>
      <c r="AV13" s="290" t="str">
        <f>IF($A13="","",受験申込書!$M$62)</f>
        <v/>
      </c>
      <c r="AW13" s="290" t="str">
        <f>IF($A13="","",受験申込書!$M$63)</f>
        <v/>
      </c>
      <c r="AX13" s="290" t="str">
        <f>IF($A13="","",受験申込書!$M$53)</f>
        <v/>
      </c>
      <c r="AY13" s="290" t="str">
        <f>IF($A13="","",受験申込書!$M$53)</f>
        <v/>
      </c>
      <c r="AZ13" s="290" t="str">
        <f>IF($A13="","",受験申込書!$N$28)</f>
        <v/>
      </c>
      <c r="BA13" s="290" t="str">
        <f>IF($A13="","",受験者名簿!AC19)</f>
        <v/>
      </c>
      <c r="BB13" s="290" t="str">
        <f>IF($A13="","",受験申込書!$M$44)</f>
        <v/>
      </c>
      <c r="BC13" s="290" t="str">
        <f>IF($A13="","",受験申込書!$M$46)</f>
        <v/>
      </c>
      <c r="BD13" s="290" t="str">
        <f t="shared" si="2"/>
        <v/>
      </c>
      <c r="BE13" s="290" t="str">
        <f>IF($A13="","",受験申込書!$M$47)</f>
        <v/>
      </c>
      <c r="BF13" s="290" t="str">
        <f>IF($A13="","",受験申込書!$M$48)</f>
        <v/>
      </c>
      <c r="BG13" s="290" t="str">
        <f t="shared" si="3"/>
        <v/>
      </c>
      <c r="BH13" s="290" t="str">
        <f t="shared" si="4"/>
        <v/>
      </c>
      <c r="BI13" s="290" t="str">
        <f>IF($A13="","",受験申込書!$M$13)</f>
        <v/>
      </c>
      <c r="BJ13" s="290" t="str">
        <f>IF($A13="","",受験申込書!$M$14)</f>
        <v/>
      </c>
    </row>
    <row r="14" spans="1:62" ht="15.75" customHeight="1" x14ac:dyDescent="0.15">
      <c r="A14" s="290" t="str">
        <f>IF(受験者名簿!$C20="","",受験者名簿!A20)</f>
        <v/>
      </c>
      <c r="B14" s="291" t="str">
        <f>IF($A14="","",受験者名簿!Z20)</f>
        <v/>
      </c>
      <c r="C14" s="291" t="str">
        <f t="shared" si="0"/>
        <v/>
      </c>
      <c r="D14" s="291" t="str">
        <f>IF($A14="","",受験者名簿!AA20)</f>
        <v/>
      </c>
      <c r="E14" s="290" t="str">
        <f>""</f>
        <v/>
      </c>
      <c r="F14" s="291" t="str">
        <f>IF($A14="","",TEXT(SUBSTITUTE(受験者名簿!J20,".","/"),"yyyy/mm/dd"))</f>
        <v/>
      </c>
      <c r="G14" s="290" t="str">
        <f>IF($A14="","",TRIM(受験者名簿!C20))</f>
        <v/>
      </c>
      <c r="H14" s="290" t="str">
        <f>IF($A14="","",TRIM(受験者名簿!D20))</f>
        <v/>
      </c>
      <c r="I14" s="290" t="str">
        <f>IF($A14="","",DBCS(TRIM(PHONETIC(受験者名簿!E20))))</f>
        <v/>
      </c>
      <c r="J14" s="290" t="str">
        <f>IF($A14="","",DBCS(TRIM(PHONETIC(受験者名簿!F20))))</f>
        <v/>
      </c>
      <c r="K14" s="290" t="str">
        <f>IF($A14="","",TRIM(PROPER(受験者名簿!G20)))</f>
        <v/>
      </c>
      <c r="L14" s="290" t="str">
        <f>IF($A14="","",TRIM(PROPER(受験者名簿!H20)))</f>
        <v/>
      </c>
      <c r="M14" s="290" t="str">
        <f>IF($A14="","",受験者名簿!M20&amp;"")</f>
        <v/>
      </c>
      <c r="N14" s="290" t="str">
        <f>IF($A14="","",受験者名簿!L20&amp;"")</f>
        <v/>
      </c>
      <c r="O14" s="290" t="str">
        <f>IF($A14="","",受験者名簿!N20&amp;"")</f>
        <v/>
      </c>
      <c r="P14" s="290" t="str">
        <f>IF($A14="","",受験者名簿!O20&amp;"")</f>
        <v/>
      </c>
      <c r="Q14" s="290" t="str">
        <f>IF($A14="","",受験者名簿!P20&amp;"")</f>
        <v/>
      </c>
      <c r="R14" s="290" t="str">
        <f>IF($A14="","",受験者名簿!Q20&amp;"")</f>
        <v/>
      </c>
      <c r="S14" s="290" t="str">
        <f>IF($A14="","",受験者名簿!R20&amp;"")</f>
        <v/>
      </c>
      <c r="T14" s="290" t="str">
        <f>IF($A14="","",受験者名簿!S20&amp;"")</f>
        <v/>
      </c>
      <c r="U14" s="290" t="str">
        <f>IF($A14="","",受験者名簿!T20&amp;"")</f>
        <v/>
      </c>
      <c r="V14" s="290" t="str">
        <f>IF($A14="","",受験者名簿!U20&amp;"")</f>
        <v/>
      </c>
      <c r="W14" s="290" t="str">
        <f>IF($A14="","",受験者名簿!V20&amp;"")</f>
        <v/>
      </c>
      <c r="X14" s="290" t="str">
        <f>IF($A14="","",受験者名簿!W20&amp;"")</f>
        <v/>
      </c>
      <c r="Y14" s="290" t="str">
        <f>""</f>
        <v/>
      </c>
      <c r="Z14" s="290" t="str">
        <f>""</f>
        <v/>
      </c>
      <c r="AA14" s="290" t="str">
        <f>""</f>
        <v/>
      </c>
      <c r="AB14" s="290" t="str">
        <f>""</f>
        <v/>
      </c>
      <c r="AC14" s="290" t="str">
        <f>IF($A14="","",受験者名簿!I20&amp;"")</f>
        <v/>
      </c>
      <c r="AD14" s="290" t="str">
        <f>""</f>
        <v/>
      </c>
      <c r="AE14" s="290" t="str">
        <f>""</f>
        <v/>
      </c>
      <c r="AF14" s="290" t="str">
        <f t="shared" si="1"/>
        <v/>
      </c>
      <c r="AG14" s="290" t="str">
        <f>IF($A14="","",受験者名簿!B20)</f>
        <v/>
      </c>
      <c r="AH14" s="290" t="str">
        <f>IF($A14="","",受験者名簿!AE20)</f>
        <v/>
      </c>
      <c r="AI14" s="292" t="str">
        <f>IF($A14="","",受験者名簿!AF20)</f>
        <v/>
      </c>
      <c r="AJ14" s="290" t="str">
        <f>IF($A14="","",受験者名簿!AG20)</f>
        <v/>
      </c>
      <c r="AK14" s="290" t="str">
        <f>IF($A14="","",受験者名簿!AH20)</f>
        <v/>
      </c>
      <c r="AL14" s="290" t="str">
        <f>IF($A14="","",受験申込書!$M$51)</f>
        <v/>
      </c>
      <c r="AM14" s="290" t="str">
        <f>IF($A14="","",受験申込書!$M$52)</f>
        <v/>
      </c>
      <c r="AN14" s="290" t="str">
        <f>IF($A14="","",受験申込書!$M$54)</f>
        <v/>
      </c>
      <c r="AO14" s="290" t="str">
        <f>IF($A14="","",受験申込書!$M$55)</f>
        <v/>
      </c>
      <c r="AP14" s="290" t="str">
        <f>IF($A14="","",受験申込書!$M$56)</f>
        <v/>
      </c>
      <c r="AQ14" s="290" t="str">
        <f>IF($A14="","",受験申込書!$M$57)</f>
        <v/>
      </c>
      <c r="AR14" s="290" t="str">
        <f>IF($A14="","",受験申込書!$M$58)</f>
        <v/>
      </c>
      <c r="AS14" s="290" t="str">
        <f>IF($A14="","",受験申込書!$M$59)</f>
        <v/>
      </c>
      <c r="AT14" s="290" t="str">
        <f>IF($A14="","",受験申込書!$M$60)</f>
        <v/>
      </c>
      <c r="AU14" s="290" t="str">
        <f>IF($A14="","",受験申込書!$M$61)</f>
        <v/>
      </c>
      <c r="AV14" s="290" t="str">
        <f>IF($A14="","",受験申込書!$M$62)</f>
        <v/>
      </c>
      <c r="AW14" s="290" t="str">
        <f>IF($A14="","",受験申込書!$M$63)</f>
        <v/>
      </c>
      <c r="AX14" s="290" t="str">
        <f>IF($A14="","",受験申込書!$M$53)</f>
        <v/>
      </c>
      <c r="AY14" s="290" t="str">
        <f>IF($A14="","",受験申込書!$M$53)</f>
        <v/>
      </c>
      <c r="AZ14" s="290" t="str">
        <f>IF($A14="","",受験申込書!$N$28)</f>
        <v/>
      </c>
      <c r="BA14" s="290" t="str">
        <f>IF($A14="","",受験者名簿!AC20)</f>
        <v/>
      </c>
      <c r="BB14" s="290" t="str">
        <f>IF($A14="","",受験申込書!$M$44)</f>
        <v/>
      </c>
      <c r="BC14" s="290" t="str">
        <f>IF($A14="","",受験申込書!$M$46)</f>
        <v/>
      </c>
      <c r="BD14" s="290" t="str">
        <f t="shared" si="2"/>
        <v/>
      </c>
      <c r="BE14" s="290" t="str">
        <f>IF($A14="","",受験申込書!$M$47)</f>
        <v/>
      </c>
      <c r="BF14" s="290" t="str">
        <f>IF($A14="","",受験申込書!$M$48)</f>
        <v/>
      </c>
      <c r="BG14" s="290" t="str">
        <f t="shared" si="3"/>
        <v/>
      </c>
      <c r="BH14" s="290" t="str">
        <f t="shared" si="4"/>
        <v/>
      </c>
      <c r="BI14" s="290" t="str">
        <f>IF($A14="","",受験申込書!$M$13)</f>
        <v/>
      </c>
      <c r="BJ14" s="290" t="str">
        <f>IF($A14="","",受験申込書!$M$14)</f>
        <v/>
      </c>
    </row>
    <row r="15" spans="1:62" ht="15.75" customHeight="1" x14ac:dyDescent="0.15">
      <c r="A15" s="290" t="str">
        <f>IF(受験者名簿!$C21="","",受験者名簿!A21)</f>
        <v/>
      </c>
      <c r="B15" s="291" t="str">
        <f>IF($A15="","",受験者名簿!Z21)</f>
        <v/>
      </c>
      <c r="C15" s="291" t="str">
        <f t="shared" si="0"/>
        <v/>
      </c>
      <c r="D15" s="291" t="str">
        <f>IF($A15="","",受験者名簿!AA21)</f>
        <v/>
      </c>
      <c r="E15" s="290" t="str">
        <f>""</f>
        <v/>
      </c>
      <c r="F15" s="291" t="str">
        <f>IF($A15="","",TEXT(SUBSTITUTE(受験者名簿!J21,".","/"),"yyyy/mm/dd"))</f>
        <v/>
      </c>
      <c r="G15" s="290" t="str">
        <f>IF($A15="","",TRIM(受験者名簿!C21))</f>
        <v/>
      </c>
      <c r="H15" s="290" t="str">
        <f>IF($A15="","",TRIM(受験者名簿!D21))</f>
        <v/>
      </c>
      <c r="I15" s="290" t="str">
        <f>IF($A15="","",DBCS(TRIM(PHONETIC(受験者名簿!E21))))</f>
        <v/>
      </c>
      <c r="J15" s="290" t="str">
        <f>IF($A15="","",DBCS(TRIM(PHONETIC(受験者名簿!F21))))</f>
        <v/>
      </c>
      <c r="K15" s="290" t="str">
        <f>IF($A15="","",TRIM(PROPER(受験者名簿!G21)))</f>
        <v/>
      </c>
      <c r="L15" s="290" t="str">
        <f>IF($A15="","",TRIM(PROPER(受験者名簿!H21)))</f>
        <v/>
      </c>
      <c r="M15" s="290" t="str">
        <f>IF($A15="","",受験者名簿!M21&amp;"")</f>
        <v/>
      </c>
      <c r="N15" s="290" t="str">
        <f>IF($A15="","",受験者名簿!L21&amp;"")</f>
        <v/>
      </c>
      <c r="O15" s="290" t="str">
        <f>IF($A15="","",受験者名簿!N21&amp;"")</f>
        <v/>
      </c>
      <c r="P15" s="290" t="str">
        <f>IF($A15="","",受験者名簿!O21&amp;"")</f>
        <v/>
      </c>
      <c r="Q15" s="290" t="str">
        <f>IF($A15="","",受験者名簿!P21&amp;"")</f>
        <v/>
      </c>
      <c r="R15" s="290" t="str">
        <f>IF($A15="","",受験者名簿!Q21&amp;"")</f>
        <v/>
      </c>
      <c r="S15" s="290" t="str">
        <f>IF($A15="","",受験者名簿!R21&amp;"")</f>
        <v/>
      </c>
      <c r="T15" s="290" t="str">
        <f>IF($A15="","",受験者名簿!S21&amp;"")</f>
        <v/>
      </c>
      <c r="U15" s="290" t="str">
        <f>IF($A15="","",受験者名簿!T21&amp;"")</f>
        <v/>
      </c>
      <c r="V15" s="290" t="str">
        <f>IF($A15="","",受験者名簿!U21&amp;"")</f>
        <v/>
      </c>
      <c r="W15" s="290" t="str">
        <f>IF($A15="","",受験者名簿!V21&amp;"")</f>
        <v/>
      </c>
      <c r="X15" s="290" t="str">
        <f>IF($A15="","",受験者名簿!W21&amp;"")</f>
        <v/>
      </c>
      <c r="Y15" s="290" t="str">
        <f>""</f>
        <v/>
      </c>
      <c r="Z15" s="290" t="str">
        <f>""</f>
        <v/>
      </c>
      <c r="AA15" s="290" t="str">
        <f>""</f>
        <v/>
      </c>
      <c r="AB15" s="290" t="str">
        <f>""</f>
        <v/>
      </c>
      <c r="AC15" s="290" t="str">
        <f>IF($A15="","",受験者名簿!I21&amp;"")</f>
        <v/>
      </c>
      <c r="AD15" s="290" t="str">
        <f>""</f>
        <v/>
      </c>
      <c r="AE15" s="290" t="str">
        <f>""</f>
        <v/>
      </c>
      <c r="AF15" s="290" t="str">
        <f t="shared" si="1"/>
        <v/>
      </c>
      <c r="AG15" s="290" t="str">
        <f>IF($A15="","",受験者名簿!B21)</f>
        <v/>
      </c>
      <c r="AH15" s="290" t="str">
        <f>IF($A15="","",受験者名簿!AE21)</f>
        <v/>
      </c>
      <c r="AI15" s="292" t="str">
        <f>IF($A15="","",受験者名簿!AF21)</f>
        <v/>
      </c>
      <c r="AJ15" s="290" t="str">
        <f>IF($A15="","",受験者名簿!AG21)</f>
        <v/>
      </c>
      <c r="AK15" s="290" t="str">
        <f>IF($A15="","",受験者名簿!AH21)</f>
        <v/>
      </c>
      <c r="AL15" s="290" t="str">
        <f>IF($A15="","",受験申込書!$M$51)</f>
        <v/>
      </c>
      <c r="AM15" s="290" t="str">
        <f>IF($A15="","",受験申込書!$M$52)</f>
        <v/>
      </c>
      <c r="AN15" s="290" t="str">
        <f>IF($A15="","",受験申込書!$M$54)</f>
        <v/>
      </c>
      <c r="AO15" s="290" t="str">
        <f>IF($A15="","",受験申込書!$M$55)</f>
        <v/>
      </c>
      <c r="AP15" s="290" t="str">
        <f>IF($A15="","",受験申込書!$M$56)</f>
        <v/>
      </c>
      <c r="AQ15" s="290" t="str">
        <f>IF($A15="","",受験申込書!$M$57)</f>
        <v/>
      </c>
      <c r="AR15" s="290" t="str">
        <f>IF($A15="","",受験申込書!$M$58)</f>
        <v/>
      </c>
      <c r="AS15" s="290" t="str">
        <f>IF($A15="","",受験申込書!$M$59)</f>
        <v/>
      </c>
      <c r="AT15" s="290" t="str">
        <f>IF($A15="","",受験申込書!$M$60)</f>
        <v/>
      </c>
      <c r="AU15" s="290" t="str">
        <f>IF($A15="","",受験申込書!$M$61)</f>
        <v/>
      </c>
      <c r="AV15" s="290" t="str">
        <f>IF($A15="","",受験申込書!$M$62)</f>
        <v/>
      </c>
      <c r="AW15" s="290" t="str">
        <f>IF($A15="","",受験申込書!$M$63)</f>
        <v/>
      </c>
      <c r="AX15" s="290" t="str">
        <f>IF($A15="","",受験申込書!$M$53)</f>
        <v/>
      </c>
      <c r="AY15" s="290" t="str">
        <f>IF($A15="","",受験申込書!$M$53)</f>
        <v/>
      </c>
      <c r="AZ15" s="290" t="str">
        <f>IF($A15="","",受験申込書!$N$28)</f>
        <v/>
      </c>
      <c r="BA15" s="290" t="str">
        <f>IF($A15="","",受験者名簿!AC21)</f>
        <v/>
      </c>
      <c r="BB15" s="290" t="str">
        <f>IF($A15="","",受験申込書!$M$44)</f>
        <v/>
      </c>
      <c r="BC15" s="290" t="str">
        <f>IF($A15="","",受験申込書!$M$46)</f>
        <v/>
      </c>
      <c r="BD15" s="290" t="str">
        <f t="shared" si="2"/>
        <v/>
      </c>
      <c r="BE15" s="290" t="str">
        <f>IF($A15="","",受験申込書!$M$47)</f>
        <v/>
      </c>
      <c r="BF15" s="290" t="str">
        <f>IF($A15="","",受験申込書!$M$48)</f>
        <v/>
      </c>
      <c r="BG15" s="290" t="str">
        <f t="shared" si="3"/>
        <v/>
      </c>
      <c r="BH15" s="290" t="str">
        <f t="shared" si="4"/>
        <v/>
      </c>
      <c r="BI15" s="290" t="str">
        <f>IF($A15="","",受験申込書!$M$13)</f>
        <v/>
      </c>
      <c r="BJ15" s="290" t="str">
        <f>IF($A15="","",受験申込書!$M$14)</f>
        <v/>
      </c>
    </row>
    <row r="16" spans="1:62" ht="15.75" customHeight="1" x14ac:dyDescent="0.15">
      <c r="A16" s="290" t="str">
        <f>IF(受験者名簿!$C22="","",受験者名簿!A22)</f>
        <v/>
      </c>
      <c r="B16" s="291" t="str">
        <f>IF($A16="","",受験者名簿!Z22)</f>
        <v/>
      </c>
      <c r="C16" s="291" t="str">
        <f t="shared" si="0"/>
        <v/>
      </c>
      <c r="D16" s="291" t="str">
        <f>IF($A16="","",受験者名簿!AA22)</f>
        <v/>
      </c>
      <c r="E16" s="290" t="str">
        <f>""</f>
        <v/>
      </c>
      <c r="F16" s="291" t="str">
        <f>IF($A16="","",TEXT(SUBSTITUTE(受験者名簿!J22,".","/"),"yyyy/mm/dd"))</f>
        <v/>
      </c>
      <c r="G16" s="290" t="str">
        <f>IF($A16="","",TRIM(受験者名簿!C22))</f>
        <v/>
      </c>
      <c r="H16" s="290" t="str">
        <f>IF($A16="","",TRIM(受験者名簿!D22))</f>
        <v/>
      </c>
      <c r="I16" s="290" t="str">
        <f>IF($A16="","",DBCS(TRIM(PHONETIC(受験者名簿!E22))))</f>
        <v/>
      </c>
      <c r="J16" s="290" t="str">
        <f>IF($A16="","",DBCS(TRIM(PHONETIC(受験者名簿!F22))))</f>
        <v/>
      </c>
      <c r="K16" s="290" t="str">
        <f>IF($A16="","",TRIM(PROPER(受験者名簿!G22)))</f>
        <v/>
      </c>
      <c r="L16" s="290" t="str">
        <f>IF($A16="","",TRIM(PROPER(受験者名簿!H22)))</f>
        <v/>
      </c>
      <c r="M16" s="290" t="str">
        <f>IF($A16="","",受験者名簿!M22&amp;"")</f>
        <v/>
      </c>
      <c r="N16" s="290" t="str">
        <f>IF($A16="","",受験者名簿!L22&amp;"")</f>
        <v/>
      </c>
      <c r="O16" s="290" t="str">
        <f>IF($A16="","",受験者名簿!N22&amp;"")</f>
        <v/>
      </c>
      <c r="P16" s="290" t="str">
        <f>IF($A16="","",受験者名簿!O22&amp;"")</f>
        <v/>
      </c>
      <c r="Q16" s="290" t="str">
        <f>IF($A16="","",受験者名簿!P22&amp;"")</f>
        <v/>
      </c>
      <c r="R16" s="290" t="str">
        <f>IF($A16="","",受験者名簿!Q22&amp;"")</f>
        <v/>
      </c>
      <c r="S16" s="290" t="str">
        <f>IF($A16="","",受験者名簿!R22&amp;"")</f>
        <v/>
      </c>
      <c r="T16" s="290" t="str">
        <f>IF($A16="","",受験者名簿!S22&amp;"")</f>
        <v/>
      </c>
      <c r="U16" s="290" t="str">
        <f>IF($A16="","",受験者名簿!T22&amp;"")</f>
        <v/>
      </c>
      <c r="V16" s="290" t="str">
        <f>IF($A16="","",受験者名簿!U22&amp;"")</f>
        <v/>
      </c>
      <c r="W16" s="290" t="str">
        <f>IF($A16="","",受験者名簿!V22&amp;"")</f>
        <v/>
      </c>
      <c r="X16" s="290" t="str">
        <f>IF($A16="","",受験者名簿!W22&amp;"")</f>
        <v/>
      </c>
      <c r="Y16" s="290" t="str">
        <f>""</f>
        <v/>
      </c>
      <c r="Z16" s="290" t="str">
        <f>""</f>
        <v/>
      </c>
      <c r="AA16" s="290" t="str">
        <f>""</f>
        <v/>
      </c>
      <c r="AB16" s="290" t="str">
        <f>""</f>
        <v/>
      </c>
      <c r="AC16" s="290" t="str">
        <f>IF($A16="","",受験者名簿!I22&amp;"")</f>
        <v/>
      </c>
      <c r="AD16" s="290" t="str">
        <f>""</f>
        <v/>
      </c>
      <c r="AE16" s="290" t="str">
        <f>""</f>
        <v/>
      </c>
      <c r="AF16" s="290" t="str">
        <f t="shared" si="1"/>
        <v/>
      </c>
      <c r="AG16" s="290" t="str">
        <f>IF($A16="","",受験者名簿!B22)</f>
        <v/>
      </c>
      <c r="AH16" s="290" t="str">
        <f>IF($A16="","",受験者名簿!AE22)</f>
        <v/>
      </c>
      <c r="AI16" s="292" t="str">
        <f>IF($A16="","",受験者名簿!AF22)</f>
        <v/>
      </c>
      <c r="AJ16" s="290" t="str">
        <f>IF($A16="","",受験者名簿!AG22)</f>
        <v/>
      </c>
      <c r="AK16" s="290" t="str">
        <f>IF($A16="","",受験者名簿!AH22)</f>
        <v/>
      </c>
      <c r="AL16" s="290" t="str">
        <f>IF($A16="","",受験申込書!$M$51)</f>
        <v/>
      </c>
      <c r="AM16" s="290" t="str">
        <f>IF($A16="","",受験申込書!$M$52)</f>
        <v/>
      </c>
      <c r="AN16" s="290" t="str">
        <f>IF($A16="","",受験申込書!$M$54)</f>
        <v/>
      </c>
      <c r="AO16" s="290" t="str">
        <f>IF($A16="","",受験申込書!$M$55)</f>
        <v/>
      </c>
      <c r="AP16" s="290" t="str">
        <f>IF($A16="","",受験申込書!$M$56)</f>
        <v/>
      </c>
      <c r="AQ16" s="290" t="str">
        <f>IF($A16="","",受験申込書!$M$57)</f>
        <v/>
      </c>
      <c r="AR16" s="290" t="str">
        <f>IF($A16="","",受験申込書!$M$58)</f>
        <v/>
      </c>
      <c r="AS16" s="290" t="str">
        <f>IF($A16="","",受験申込書!$M$59)</f>
        <v/>
      </c>
      <c r="AT16" s="290" t="str">
        <f>IF($A16="","",受験申込書!$M$60)</f>
        <v/>
      </c>
      <c r="AU16" s="290" t="str">
        <f>IF($A16="","",受験申込書!$M$61)</f>
        <v/>
      </c>
      <c r="AV16" s="290" t="str">
        <f>IF($A16="","",受験申込書!$M$62)</f>
        <v/>
      </c>
      <c r="AW16" s="290" t="str">
        <f>IF($A16="","",受験申込書!$M$63)</f>
        <v/>
      </c>
      <c r="AX16" s="290" t="str">
        <f>IF($A16="","",受験申込書!$M$53)</f>
        <v/>
      </c>
      <c r="AY16" s="290" t="str">
        <f>IF($A16="","",受験申込書!$M$53)</f>
        <v/>
      </c>
      <c r="AZ16" s="290" t="str">
        <f>IF($A16="","",受験申込書!$N$28)</f>
        <v/>
      </c>
      <c r="BA16" s="290" t="str">
        <f>IF($A16="","",受験者名簿!AC22)</f>
        <v/>
      </c>
      <c r="BB16" s="290" t="str">
        <f>IF($A16="","",受験申込書!$M$44)</f>
        <v/>
      </c>
      <c r="BC16" s="290" t="str">
        <f>IF($A16="","",受験申込書!$M$46)</f>
        <v/>
      </c>
      <c r="BD16" s="290" t="str">
        <f t="shared" si="2"/>
        <v/>
      </c>
      <c r="BE16" s="290" t="str">
        <f>IF($A16="","",受験申込書!$M$47)</f>
        <v/>
      </c>
      <c r="BF16" s="290" t="str">
        <f>IF($A16="","",受験申込書!$M$48)</f>
        <v/>
      </c>
      <c r="BG16" s="290" t="str">
        <f t="shared" si="3"/>
        <v/>
      </c>
      <c r="BH16" s="290" t="str">
        <f t="shared" si="4"/>
        <v/>
      </c>
      <c r="BI16" s="290" t="str">
        <f>IF($A16="","",受験申込書!$M$13)</f>
        <v/>
      </c>
      <c r="BJ16" s="290" t="str">
        <f>IF($A16="","",受験申込書!$M$14)</f>
        <v/>
      </c>
    </row>
    <row r="17" spans="1:62" ht="15.75" customHeight="1" x14ac:dyDescent="0.15">
      <c r="A17" s="290" t="str">
        <f>IF(受験者名簿!$C23="","",受験者名簿!A23)</f>
        <v/>
      </c>
      <c r="B17" s="291" t="str">
        <f>IF($A17="","",受験者名簿!Z23)</f>
        <v/>
      </c>
      <c r="C17" s="291" t="str">
        <f t="shared" si="0"/>
        <v/>
      </c>
      <c r="D17" s="291" t="str">
        <f>IF($A17="","",受験者名簿!AA23)</f>
        <v/>
      </c>
      <c r="E17" s="290" t="str">
        <f>""</f>
        <v/>
      </c>
      <c r="F17" s="291" t="str">
        <f>IF($A17="","",TEXT(SUBSTITUTE(受験者名簿!J23,".","/"),"yyyy/mm/dd"))</f>
        <v/>
      </c>
      <c r="G17" s="290" t="str">
        <f>IF($A17="","",TRIM(受験者名簿!C23))</f>
        <v/>
      </c>
      <c r="H17" s="290" t="str">
        <f>IF($A17="","",TRIM(受験者名簿!D23))</f>
        <v/>
      </c>
      <c r="I17" s="290" t="str">
        <f>IF($A17="","",DBCS(TRIM(PHONETIC(受験者名簿!E23))))</f>
        <v/>
      </c>
      <c r="J17" s="290" t="str">
        <f>IF($A17="","",DBCS(TRIM(PHONETIC(受験者名簿!F23))))</f>
        <v/>
      </c>
      <c r="K17" s="290" t="str">
        <f>IF($A17="","",TRIM(PROPER(受験者名簿!G23)))</f>
        <v/>
      </c>
      <c r="L17" s="290" t="str">
        <f>IF($A17="","",TRIM(PROPER(受験者名簿!H23)))</f>
        <v/>
      </c>
      <c r="M17" s="290" t="str">
        <f>IF($A17="","",受験者名簿!M23&amp;"")</f>
        <v/>
      </c>
      <c r="N17" s="290" t="str">
        <f>IF($A17="","",受験者名簿!L23&amp;"")</f>
        <v/>
      </c>
      <c r="O17" s="290" t="str">
        <f>IF($A17="","",受験者名簿!N23&amp;"")</f>
        <v/>
      </c>
      <c r="P17" s="290" t="str">
        <f>IF($A17="","",受験者名簿!O23&amp;"")</f>
        <v/>
      </c>
      <c r="Q17" s="290" t="str">
        <f>IF($A17="","",受験者名簿!P23&amp;"")</f>
        <v/>
      </c>
      <c r="R17" s="290" t="str">
        <f>IF($A17="","",受験者名簿!Q23&amp;"")</f>
        <v/>
      </c>
      <c r="S17" s="290" t="str">
        <f>IF($A17="","",受験者名簿!R23&amp;"")</f>
        <v/>
      </c>
      <c r="T17" s="290" t="str">
        <f>IF($A17="","",受験者名簿!S23&amp;"")</f>
        <v/>
      </c>
      <c r="U17" s="290" t="str">
        <f>IF($A17="","",受験者名簿!T23&amp;"")</f>
        <v/>
      </c>
      <c r="V17" s="290" t="str">
        <f>IF($A17="","",受験者名簿!U23&amp;"")</f>
        <v/>
      </c>
      <c r="W17" s="290" t="str">
        <f>IF($A17="","",受験者名簿!V23&amp;"")</f>
        <v/>
      </c>
      <c r="X17" s="290" t="str">
        <f>IF($A17="","",受験者名簿!W23&amp;"")</f>
        <v/>
      </c>
      <c r="Y17" s="290" t="str">
        <f>""</f>
        <v/>
      </c>
      <c r="Z17" s="290" t="str">
        <f>""</f>
        <v/>
      </c>
      <c r="AA17" s="290" t="str">
        <f>""</f>
        <v/>
      </c>
      <c r="AB17" s="290" t="str">
        <f>""</f>
        <v/>
      </c>
      <c r="AC17" s="290" t="str">
        <f>IF($A17="","",受験者名簿!I23&amp;"")</f>
        <v/>
      </c>
      <c r="AD17" s="290" t="str">
        <f>""</f>
        <v/>
      </c>
      <c r="AE17" s="290" t="str">
        <f>""</f>
        <v/>
      </c>
      <c r="AF17" s="290" t="str">
        <f t="shared" si="1"/>
        <v/>
      </c>
      <c r="AG17" s="290" t="str">
        <f>IF($A17="","",受験者名簿!B23)</f>
        <v/>
      </c>
      <c r="AH17" s="290" t="str">
        <f>IF($A17="","",受験者名簿!AE23)</f>
        <v/>
      </c>
      <c r="AI17" s="292" t="str">
        <f>IF($A17="","",受験者名簿!AF23)</f>
        <v/>
      </c>
      <c r="AJ17" s="290" t="str">
        <f>IF($A17="","",受験者名簿!AG23)</f>
        <v/>
      </c>
      <c r="AK17" s="290" t="str">
        <f>IF($A17="","",受験者名簿!AH23)</f>
        <v/>
      </c>
      <c r="AL17" s="290" t="str">
        <f>IF($A17="","",受験申込書!$M$51)</f>
        <v/>
      </c>
      <c r="AM17" s="290" t="str">
        <f>IF($A17="","",受験申込書!$M$52)</f>
        <v/>
      </c>
      <c r="AN17" s="290" t="str">
        <f>IF($A17="","",受験申込書!$M$54)</f>
        <v/>
      </c>
      <c r="AO17" s="290" t="str">
        <f>IF($A17="","",受験申込書!$M$55)</f>
        <v/>
      </c>
      <c r="AP17" s="290" t="str">
        <f>IF($A17="","",受験申込書!$M$56)</f>
        <v/>
      </c>
      <c r="AQ17" s="290" t="str">
        <f>IF($A17="","",受験申込書!$M$57)</f>
        <v/>
      </c>
      <c r="AR17" s="290" t="str">
        <f>IF($A17="","",受験申込書!$M$58)</f>
        <v/>
      </c>
      <c r="AS17" s="290" t="str">
        <f>IF($A17="","",受験申込書!$M$59)</f>
        <v/>
      </c>
      <c r="AT17" s="290" t="str">
        <f>IF($A17="","",受験申込書!$M$60)</f>
        <v/>
      </c>
      <c r="AU17" s="290" t="str">
        <f>IF($A17="","",受験申込書!$M$61)</f>
        <v/>
      </c>
      <c r="AV17" s="290" t="str">
        <f>IF($A17="","",受験申込書!$M$62)</f>
        <v/>
      </c>
      <c r="AW17" s="290" t="str">
        <f>IF($A17="","",受験申込書!$M$63)</f>
        <v/>
      </c>
      <c r="AX17" s="290" t="str">
        <f>IF($A17="","",受験申込書!$M$53)</f>
        <v/>
      </c>
      <c r="AY17" s="290" t="str">
        <f>IF($A17="","",受験申込書!$M$53)</f>
        <v/>
      </c>
      <c r="AZ17" s="290" t="str">
        <f>IF($A17="","",受験申込書!$N$28)</f>
        <v/>
      </c>
      <c r="BA17" s="290" t="str">
        <f>IF($A17="","",受験者名簿!AC23)</f>
        <v/>
      </c>
      <c r="BB17" s="290" t="str">
        <f>IF($A17="","",受験申込書!$M$44)</f>
        <v/>
      </c>
      <c r="BC17" s="290" t="str">
        <f>IF($A17="","",受験申込書!$M$46)</f>
        <v/>
      </c>
      <c r="BD17" s="290" t="str">
        <f t="shared" si="2"/>
        <v/>
      </c>
      <c r="BE17" s="290" t="str">
        <f>IF($A17="","",受験申込書!$M$47)</f>
        <v/>
      </c>
      <c r="BF17" s="290" t="str">
        <f>IF($A17="","",受験申込書!$M$48)</f>
        <v/>
      </c>
      <c r="BG17" s="290" t="str">
        <f t="shared" si="3"/>
        <v/>
      </c>
      <c r="BH17" s="290" t="str">
        <f t="shared" si="4"/>
        <v/>
      </c>
      <c r="BI17" s="290" t="str">
        <f>IF($A17="","",受験申込書!$M$13)</f>
        <v/>
      </c>
      <c r="BJ17" s="290" t="str">
        <f>IF($A17="","",受験申込書!$M$14)</f>
        <v/>
      </c>
    </row>
    <row r="18" spans="1:62" ht="15.75" customHeight="1" x14ac:dyDescent="0.15">
      <c r="A18" s="290" t="str">
        <f>IF(受験者名簿!$C24="","",受験者名簿!A24)</f>
        <v/>
      </c>
      <c r="B18" s="291" t="str">
        <f>IF($A18="","",受験者名簿!Z24)</f>
        <v/>
      </c>
      <c r="C18" s="291" t="str">
        <f t="shared" si="0"/>
        <v/>
      </c>
      <c r="D18" s="291" t="str">
        <f>IF($A18="","",受験者名簿!AA24)</f>
        <v/>
      </c>
      <c r="E18" s="290" t="str">
        <f>""</f>
        <v/>
      </c>
      <c r="F18" s="291" t="str">
        <f>IF($A18="","",TEXT(SUBSTITUTE(受験者名簿!J24,".","/"),"yyyy/mm/dd"))</f>
        <v/>
      </c>
      <c r="G18" s="290" t="str">
        <f>IF($A18="","",TRIM(受験者名簿!C24))</f>
        <v/>
      </c>
      <c r="H18" s="290" t="str">
        <f>IF($A18="","",TRIM(受験者名簿!D24))</f>
        <v/>
      </c>
      <c r="I18" s="290" t="str">
        <f>IF($A18="","",DBCS(TRIM(PHONETIC(受験者名簿!E24))))</f>
        <v/>
      </c>
      <c r="J18" s="290" t="str">
        <f>IF($A18="","",DBCS(TRIM(PHONETIC(受験者名簿!F24))))</f>
        <v/>
      </c>
      <c r="K18" s="290" t="str">
        <f>IF($A18="","",TRIM(PROPER(受験者名簿!G24)))</f>
        <v/>
      </c>
      <c r="L18" s="290" t="str">
        <f>IF($A18="","",TRIM(PROPER(受験者名簿!H24)))</f>
        <v/>
      </c>
      <c r="M18" s="290" t="str">
        <f>IF($A18="","",受験者名簿!M24&amp;"")</f>
        <v/>
      </c>
      <c r="N18" s="290" t="str">
        <f>IF($A18="","",受験者名簿!L24&amp;"")</f>
        <v/>
      </c>
      <c r="O18" s="290" t="str">
        <f>IF($A18="","",受験者名簿!N24&amp;"")</f>
        <v/>
      </c>
      <c r="P18" s="290" t="str">
        <f>IF($A18="","",受験者名簿!O24&amp;"")</f>
        <v/>
      </c>
      <c r="Q18" s="290" t="str">
        <f>IF($A18="","",受験者名簿!P24&amp;"")</f>
        <v/>
      </c>
      <c r="R18" s="290" t="str">
        <f>IF($A18="","",受験者名簿!Q24&amp;"")</f>
        <v/>
      </c>
      <c r="S18" s="290" t="str">
        <f>IF($A18="","",受験者名簿!R24&amp;"")</f>
        <v/>
      </c>
      <c r="T18" s="290" t="str">
        <f>IF($A18="","",受験者名簿!S24&amp;"")</f>
        <v/>
      </c>
      <c r="U18" s="290" t="str">
        <f>IF($A18="","",受験者名簿!T24&amp;"")</f>
        <v/>
      </c>
      <c r="V18" s="290" t="str">
        <f>IF($A18="","",受験者名簿!U24&amp;"")</f>
        <v/>
      </c>
      <c r="W18" s="290" t="str">
        <f>IF($A18="","",受験者名簿!V24&amp;"")</f>
        <v/>
      </c>
      <c r="X18" s="290" t="str">
        <f>IF($A18="","",受験者名簿!W24&amp;"")</f>
        <v/>
      </c>
      <c r="Y18" s="290" t="str">
        <f>""</f>
        <v/>
      </c>
      <c r="Z18" s="290" t="str">
        <f>""</f>
        <v/>
      </c>
      <c r="AA18" s="290" t="str">
        <f>""</f>
        <v/>
      </c>
      <c r="AB18" s="290" t="str">
        <f>""</f>
        <v/>
      </c>
      <c r="AC18" s="290" t="str">
        <f>IF($A18="","",受験者名簿!I24&amp;"")</f>
        <v/>
      </c>
      <c r="AD18" s="290" t="str">
        <f>""</f>
        <v/>
      </c>
      <c r="AE18" s="290" t="str">
        <f>""</f>
        <v/>
      </c>
      <c r="AF18" s="290" t="str">
        <f t="shared" si="1"/>
        <v/>
      </c>
      <c r="AG18" s="290" t="str">
        <f>IF($A18="","",受験者名簿!B24)</f>
        <v/>
      </c>
      <c r="AH18" s="290" t="str">
        <f>IF($A18="","",受験者名簿!AE24)</f>
        <v/>
      </c>
      <c r="AI18" s="292" t="str">
        <f>IF($A18="","",受験者名簿!AF24)</f>
        <v/>
      </c>
      <c r="AJ18" s="290" t="str">
        <f>IF($A18="","",受験者名簿!AG24)</f>
        <v/>
      </c>
      <c r="AK18" s="290" t="str">
        <f>IF($A18="","",受験者名簿!AH24)</f>
        <v/>
      </c>
      <c r="AL18" s="290" t="str">
        <f>IF($A18="","",受験申込書!$M$51)</f>
        <v/>
      </c>
      <c r="AM18" s="290" t="str">
        <f>IF($A18="","",受験申込書!$M$52)</f>
        <v/>
      </c>
      <c r="AN18" s="290" t="str">
        <f>IF($A18="","",受験申込書!$M$54)</f>
        <v/>
      </c>
      <c r="AO18" s="290" t="str">
        <f>IF($A18="","",受験申込書!$M$55)</f>
        <v/>
      </c>
      <c r="AP18" s="290" t="str">
        <f>IF($A18="","",受験申込書!$M$56)</f>
        <v/>
      </c>
      <c r="AQ18" s="290" t="str">
        <f>IF($A18="","",受験申込書!$M$57)</f>
        <v/>
      </c>
      <c r="AR18" s="290" t="str">
        <f>IF($A18="","",受験申込書!$M$58)</f>
        <v/>
      </c>
      <c r="AS18" s="290" t="str">
        <f>IF($A18="","",受験申込書!$M$59)</f>
        <v/>
      </c>
      <c r="AT18" s="290" t="str">
        <f>IF($A18="","",受験申込書!$M$60)</f>
        <v/>
      </c>
      <c r="AU18" s="290" t="str">
        <f>IF($A18="","",受験申込書!$M$61)</f>
        <v/>
      </c>
      <c r="AV18" s="290" t="str">
        <f>IF($A18="","",受験申込書!$M$62)</f>
        <v/>
      </c>
      <c r="AW18" s="290" t="str">
        <f>IF($A18="","",受験申込書!$M$63)</f>
        <v/>
      </c>
      <c r="AX18" s="290" t="str">
        <f>IF($A18="","",受験申込書!$M$53)</f>
        <v/>
      </c>
      <c r="AY18" s="290" t="str">
        <f>IF($A18="","",受験申込書!$M$53)</f>
        <v/>
      </c>
      <c r="AZ18" s="290" t="str">
        <f>IF($A18="","",受験申込書!$N$28)</f>
        <v/>
      </c>
      <c r="BA18" s="290" t="str">
        <f>IF($A18="","",受験者名簿!AC24)</f>
        <v/>
      </c>
      <c r="BB18" s="290" t="str">
        <f>IF($A18="","",受験申込書!$M$44)</f>
        <v/>
      </c>
      <c r="BC18" s="290" t="str">
        <f>IF($A18="","",受験申込書!$M$46)</f>
        <v/>
      </c>
      <c r="BD18" s="290" t="str">
        <f t="shared" si="2"/>
        <v/>
      </c>
      <c r="BE18" s="290" t="str">
        <f>IF($A18="","",受験申込書!$M$47)</f>
        <v/>
      </c>
      <c r="BF18" s="290" t="str">
        <f>IF($A18="","",受験申込書!$M$48)</f>
        <v/>
      </c>
      <c r="BG18" s="290" t="str">
        <f t="shared" si="3"/>
        <v/>
      </c>
      <c r="BH18" s="290" t="str">
        <f t="shared" si="4"/>
        <v/>
      </c>
      <c r="BI18" s="290" t="str">
        <f>IF($A18="","",受験申込書!$M$13)</f>
        <v/>
      </c>
      <c r="BJ18" s="290" t="str">
        <f>IF($A18="","",受験申込書!$M$14)</f>
        <v/>
      </c>
    </row>
    <row r="19" spans="1:62" ht="15.75" customHeight="1" x14ac:dyDescent="0.15">
      <c r="A19" s="290" t="str">
        <f>IF(受験者名簿!$C25="","",受験者名簿!A25)</f>
        <v/>
      </c>
      <c r="B19" s="291" t="str">
        <f>IF($A19="","",受験者名簿!Z25)</f>
        <v/>
      </c>
      <c r="C19" s="291" t="str">
        <f t="shared" si="0"/>
        <v/>
      </c>
      <c r="D19" s="291" t="str">
        <f>IF($A19="","",受験者名簿!AA25)</f>
        <v/>
      </c>
      <c r="E19" s="290" t="str">
        <f>""</f>
        <v/>
      </c>
      <c r="F19" s="291" t="str">
        <f>IF($A19="","",TEXT(SUBSTITUTE(受験者名簿!J25,".","/"),"yyyy/mm/dd"))</f>
        <v/>
      </c>
      <c r="G19" s="290" t="str">
        <f>IF($A19="","",TRIM(受験者名簿!C25))</f>
        <v/>
      </c>
      <c r="H19" s="290" t="str">
        <f>IF($A19="","",TRIM(受験者名簿!D25))</f>
        <v/>
      </c>
      <c r="I19" s="290" t="str">
        <f>IF($A19="","",DBCS(TRIM(PHONETIC(受験者名簿!E25))))</f>
        <v/>
      </c>
      <c r="J19" s="290" t="str">
        <f>IF($A19="","",DBCS(TRIM(PHONETIC(受験者名簿!F25))))</f>
        <v/>
      </c>
      <c r="K19" s="290" t="str">
        <f>IF($A19="","",TRIM(PROPER(受験者名簿!G25)))</f>
        <v/>
      </c>
      <c r="L19" s="290" t="str">
        <f>IF($A19="","",TRIM(PROPER(受験者名簿!H25)))</f>
        <v/>
      </c>
      <c r="M19" s="290" t="str">
        <f>IF($A19="","",受験者名簿!M25&amp;"")</f>
        <v/>
      </c>
      <c r="N19" s="290" t="str">
        <f>IF($A19="","",受験者名簿!L25&amp;"")</f>
        <v/>
      </c>
      <c r="O19" s="290" t="str">
        <f>IF($A19="","",受験者名簿!N25&amp;"")</f>
        <v/>
      </c>
      <c r="P19" s="290" t="str">
        <f>IF($A19="","",受験者名簿!O25&amp;"")</f>
        <v/>
      </c>
      <c r="Q19" s="290" t="str">
        <f>IF($A19="","",受験者名簿!P25&amp;"")</f>
        <v/>
      </c>
      <c r="R19" s="290" t="str">
        <f>IF($A19="","",受験者名簿!Q25&amp;"")</f>
        <v/>
      </c>
      <c r="S19" s="290" t="str">
        <f>IF($A19="","",受験者名簿!R25&amp;"")</f>
        <v/>
      </c>
      <c r="T19" s="290" t="str">
        <f>IF($A19="","",受験者名簿!S25&amp;"")</f>
        <v/>
      </c>
      <c r="U19" s="290" t="str">
        <f>IF($A19="","",受験者名簿!T25&amp;"")</f>
        <v/>
      </c>
      <c r="V19" s="290" t="str">
        <f>IF($A19="","",受験者名簿!U25&amp;"")</f>
        <v/>
      </c>
      <c r="W19" s="290" t="str">
        <f>IF($A19="","",受験者名簿!V25&amp;"")</f>
        <v/>
      </c>
      <c r="X19" s="290" t="str">
        <f>IF($A19="","",受験者名簿!W25&amp;"")</f>
        <v/>
      </c>
      <c r="Y19" s="290" t="str">
        <f>""</f>
        <v/>
      </c>
      <c r="Z19" s="290" t="str">
        <f>""</f>
        <v/>
      </c>
      <c r="AA19" s="290" t="str">
        <f>""</f>
        <v/>
      </c>
      <c r="AB19" s="290" t="str">
        <f>""</f>
        <v/>
      </c>
      <c r="AC19" s="290" t="str">
        <f>IF($A19="","",受験者名簿!I25&amp;"")</f>
        <v/>
      </c>
      <c r="AD19" s="290" t="str">
        <f>""</f>
        <v/>
      </c>
      <c r="AE19" s="290" t="str">
        <f>""</f>
        <v/>
      </c>
      <c r="AF19" s="290" t="str">
        <f t="shared" si="1"/>
        <v/>
      </c>
      <c r="AG19" s="290" t="str">
        <f>IF($A19="","",受験者名簿!B25)</f>
        <v/>
      </c>
      <c r="AH19" s="290" t="str">
        <f>IF($A19="","",受験者名簿!AE25)</f>
        <v/>
      </c>
      <c r="AI19" s="292" t="str">
        <f>IF($A19="","",受験者名簿!AF25)</f>
        <v/>
      </c>
      <c r="AJ19" s="290" t="str">
        <f>IF($A19="","",受験者名簿!AG25)</f>
        <v/>
      </c>
      <c r="AK19" s="290" t="str">
        <f>IF($A19="","",受験者名簿!AH25)</f>
        <v/>
      </c>
      <c r="AL19" s="290" t="str">
        <f>IF($A19="","",受験申込書!$M$51)</f>
        <v/>
      </c>
      <c r="AM19" s="290" t="str">
        <f>IF($A19="","",受験申込書!$M$52)</f>
        <v/>
      </c>
      <c r="AN19" s="290" t="str">
        <f>IF($A19="","",受験申込書!$M$54)</f>
        <v/>
      </c>
      <c r="AO19" s="290" t="str">
        <f>IF($A19="","",受験申込書!$M$55)</f>
        <v/>
      </c>
      <c r="AP19" s="290" t="str">
        <f>IF($A19="","",受験申込書!$M$56)</f>
        <v/>
      </c>
      <c r="AQ19" s="290" t="str">
        <f>IF($A19="","",受験申込書!$M$57)</f>
        <v/>
      </c>
      <c r="AR19" s="290" t="str">
        <f>IF($A19="","",受験申込書!$M$58)</f>
        <v/>
      </c>
      <c r="AS19" s="290" t="str">
        <f>IF($A19="","",受験申込書!$M$59)</f>
        <v/>
      </c>
      <c r="AT19" s="290" t="str">
        <f>IF($A19="","",受験申込書!$M$60)</f>
        <v/>
      </c>
      <c r="AU19" s="290" t="str">
        <f>IF($A19="","",受験申込書!$M$61)</f>
        <v/>
      </c>
      <c r="AV19" s="290" t="str">
        <f>IF($A19="","",受験申込書!$M$62)</f>
        <v/>
      </c>
      <c r="AW19" s="290" t="str">
        <f>IF($A19="","",受験申込書!$M$63)</f>
        <v/>
      </c>
      <c r="AX19" s="290" t="str">
        <f>IF($A19="","",受験申込書!$M$53)</f>
        <v/>
      </c>
      <c r="AY19" s="290" t="str">
        <f>IF($A19="","",受験申込書!$M$53)</f>
        <v/>
      </c>
      <c r="AZ19" s="290" t="str">
        <f>IF($A19="","",受験申込書!$N$28)</f>
        <v/>
      </c>
      <c r="BA19" s="290" t="str">
        <f>IF($A19="","",受験者名簿!AC25)</f>
        <v/>
      </c>
      <c r="BB19" s="290" t="str">
        <f>IF($A19="","",受験申込書!$M$44)</f>
        <v/>
      </c>
      <c r="BC19" s="290" t="str">
        <f>IF($A19="","",受験申込書!$M$46)</f>
        <v/>
      </c>
      <c r="BD19" s="290" t="str">
        <f t="shared" si="2"/>
        <v/>
      </c>
      <c r="BE19" s="290" t="str">
        <f>IF($A19="","",受験申込書!$M$47)</f>
        <v/>
      </c>
      <c r="BF19" s="290" t="str">
        <f>IF($A19="","",受験申込書!$M$48)</f>
        <v/>
      </c>
      <c r="BG19" s="290" t="str">
        <f t="shared" si="3"/>
        <v/>
      </c>
      <c r="BH19" s="290" t="str">
        <f t="shared" si="4"/>
        <v/>
      </c>
      <c r="BI19" s="290" t="str">
        <f>IF($A19="","",受験申込書!$M$13)</f>
        <v/>
      </c>
      <c r="BJ19" s="290" t="str">
        <f>IF($A19="","",受験申込書!$M$14)</f>
        <v/>
      </c>
    </row>
    <row r="20" spans="1:62" ht="15.75" customHeight="1" x14ac:dyDescent="0.15">
      <c r="A20" s="290" t="str">
        <f>IF(受験者名簿!$C26="","",受験者名簿!A26)</f>
        <v/>
      </c>
      <c r="B20" s="291" t="str">
        <f>IF($A20="","",受験者名簿!Z26)</f>
        <v/>
      </c>
      <c r="C20" s="291" t="str">
        <f t="shared" si="0"/>
        <v/>
      </c>
      <c r="D20" s="291" t="str">
        <f>IF($A20="","",受験者名簿!AA26)</f>
        <v/>
      </c>
      <c r="E20" s="290" t="str">
        <f>""</f>
        <v/>
      </c>
      <c r="F20" s="291" t="str">
        <f>IF($A20="","",TEXT(SUBSTITUTE(受験者名簿!J26,".","/"),"yyyy/mm/dd"))</f>
        <v/>
      </c>
      <c r="G20" s="290" t="str">
        <f>IF($A20="","",TRIM(受験者名簿!C26))</f>
        <v/>
      </c>
      <c r="H20" s="290" t="str">
        <f>IF($A20="","",TRIM(受験者名簿!D26))</f>
        <v/>
      </c>
      <c r="I20" s="290" t="str">
        <f>IF($A20="","",DBCS(TRIM(PHONETIC(受験者名簿!E26))))</f>
        <v/>
      </c>
      <c r="J20" s="290" t="str">
        <f>IF($A20="","",DBCS(TRIM(PHONETIC(受験者名簿!F26))))</f>
        <v/>
      </c>
      <c r="K20" s="290" t="str">
        <f>IF($A20="","",TRIM(PROPER(受験者名簿!G26)))</f>
        <v/>
      </c>
      <c r="L20" s="290" t="str">
        <f>IF($A20="","",TRIM(PROPER(受験者名簿!H26)))</f>
        <v/>
      </c>
      <c r="M20" s="290" t="str">
        <f>IF($A20="","",受験者名簿!M26&amp;"")</f>
        <v/>
      </c>
      <c r="N20" s="290" t="str">
        <f>IF($A20="","",受験者名簿!L26&amp;"")</f>
        <v/>
      </c>
      <c r="O20" s="290" t="str">
        <f>IF($A20="","",受験者名簿!N26&amp;"")</f>
        <v/>
      </c>
      <c r="P20" s="290" t="str">
        <f>IF($A20="","",受験者名簿!O26&amp;"")</f>
        <v/>
      </c>
      <c r="Q20" s="290" t="str">
        <f>IF($A20="","",受験者名簿!P26&amp;"")</f>
        <v/>
      </c>
      <c r="R20" s="290" t="str">
        <f>IF($A20="","",受験者名簿!Q26&amp;"")</f>
        <v/>
      </c>
      <c r="S20" s="290" t="str">
        <f>IF($A20="","",受験者名簿!R26&amp;"")</f>
        <v/>
      </c>
      <c r="T20" s="290" t="str">
        <f>IF($A20="","",受験者名簿!S26&amp;"")</f>
        <v/>
      </c>
      <c r="U20" s="290" t="str">
        <f>IF($A20="","",受験者名簿!T26&amp;"")</f>
        <v/>
      </c>
      <c r="V20" s="290" t="str">
        <f>IF($A20="","",受験者名簿!U26&amp;"")</f>
        <v/>
      </c>
      <c r="W20" s="290" t="str">
        <f>IF($A20="","",受験者名簿!V26&amp;"")</f>
        <v/>
      </c>
      <c r="X20" s="290" t="str">
        <f>IF($A20="","",受験者名簿!W26&amp;"")</f>
        <v/>
      </c>
      <c r="Y20" s="290" t="str">
        <f>""</f>
        <v/>
      </c>
      <c r="Z20" s="290" t="str">
        <f>""</f>
        <v/>
      </c>
      <c r="AA20" s="290" t="str">
        <f>""</f>
        <v/>
      </c>
      <c r="AB20" s="290" t="str">
        <f>""</f>
        <v/>
      </c>
      <c r="AC20" s="290" t="str">
        <f>IF($A20="","",受験者名簿!I26&amp;"")</f>
        <v/>
      </c>
      <c r="AD20" s="290" t="str">
        <f>""</f>
        <v/>
      </c>
      <c r="AE20" s="290" t="str">
        <f>""</f>
        <v/>
      </c>
      <c r="AF20" s="290" t="str">
        <f t="shared" si="1"/>
        <v/>
      </c>
      <c r="AG20" s="290" t="str">
        <f>IF($A20="","",受験者名簿!B26)</f>
        <v/>
      </c>
      <c r="AH20" s="290" t="str">
        <f>IF($A20="","",受験者名簿!AE26)</f>
        <v/>
      </c>
      <c r="AI20" s="292" t="str">
        <f>IF($A20="","",受験者名簿!AF26)</f>
        <v/>
      </c>
      <c r="AJ20" s="290" t="str">
        <f>IF($A20="","",受験者名簿!AG26)</f>
        <v/>
      </c>
      <c r="AK20" s="290" t="str">
        <f>IF($A20="","",受験者名簿!AH26)</f>
        <v/>
      </c>
      <c r="AL20" s="290" t="str">
        <f>IF($A20="","",受験申込書!$M$51)</f>
        <v/>
      </c>
      <c r="AM20" s="290" t="str">
        <f>IF($A20="","",受験申込書!$M$52)</f>
        <v/>
      </c>
      <c r="AN20" s="290" t="str">
        <f>IF($A20="","",受験申込書!$M$54)</f>
        <v/>
      </c>
      <c r="AO20" s="290" t="str">
        <f>IF($A20="","",受験申込書!$M$55)</f>
        <v/>
      </c>
      <c r="AP20" s="290" t="str">
        <f>IF($A20="","",受験申込書!$M$56)</f>
        <v/>
      </c>
      <c r="AQ20" s="290" t="str">
        <f>IF($A20="","",受験申込書!$M$57)</f>
        <v/>
      </c>
      <c r="AR20" s="290" t="str">
        <f>IF($A20="","",受験申込書!$M$58)</f>
        <v/>
      </c>
      <c r="AS20" s="290" t="str">
        <f>IF($A20="","",受験申込書!$M$59)</f>
        <v/>
      </c>
      <c r="AT20" s="290" t="str">
        <f>IF($A20="","",受験申込書!$M$60)</f>
        <v/>
      </c>
      <c r="AU20" s="290" t="str">
        <f>IF($A20="","",受験申込書!$M$61)</f>
        <v/>
      </c>
      <c r="AV20" s="290" t="str">
        <f>IF($A20="","",受験申込書!$M$62)</f>
        <v/>
      </c>
      <c r="AW20" s="290" t="str">
        <f>IF($A20="","",受験申込書!$M$63)</f>
        <v/>
      </c>
      <c r="AX20" s="290" t="str">
        <f>IF($A20="","",受験申込書!$M$53)</f>
        <v/>
      </c>
      <c r="AY20" s="290" t="str">
        <f>IF($A20="","",受験申込書!$M$53)</f>
        <v/>
      </c>
      <c r="AZ20" s="290" t="str">
        <f>IF($A20="","",受験申込書!$N$28)</f>
        <v/>
      </c>
      <c r="BA20" s="290" t="str">
        <f>IF($A20="","",受験者名簿!AC26)</f>
        <v/>
      </c>
      <c r="BB20" s="290" t="str">
        <f>IF($A20="","",受験申込書!$M$44)</f>
        <v/>
      </c>
      <c r="BC20" s="290" t="str">
        <f>IF($A20="","",受験申込書!$M$46)</f>
        <v/>
      </c>
      <c r="BD20" s="290" t="str">
        <f t="shared" si="2"/>
        <v/>
      </c>
      <c r="BE20" s="290" t="str">
        <f>IF($A20="","",受験申込書!$M$47)</f>
        <v/>
      </c>
      <c r="BF20" s="290" t="str">
        <f>IF($A20="","",受験申込書!$M$48)</f>
        <v/>
      </c>
      <c r="BG20" s="290" t="str">
        <f t="shared" si="3"/>
        <v/>
      </c>
      <c r="BH20" s="290" t="str">
        <f t="shared" si="4"/>
        <v/>
      </c>
      <c r="BI20" s="290" t="str">
        <f>IF($A20="","",受験申込書!$M$13)</f>
        <v/>
      </c>
      <c r="BJ20" s="290" t="str">
        <f>IF($A20="","",受験申込書!$M$14)</f>
        <v/>
      </c>
    </row>
    <row r="21" spans="1:62" ht="15.75" customHeight="1" x14ac:dyDescent="0.15">
      <c r="A21" s="290" t="str">
        <f>IF(受験者名簿!$C27="","",受験者名簿!A27)</f>
        <v/>
      </c>
      <c r="B21" s="291" t="str">
        <f>IF($A21="","",受験者名簿!Z27)</f>
        <v/>
      </c>
      <c r="C21" s="291" t="str">
        <f t="shared" si="0"/>
        <v/>
      </c>
      <c r="D21" s="291" t="str">
        <f>IF($A21="","",受験者名簿!AA27)</f>
        <v/>
      </c>
      <c r="E21" s="290" t="str">
        <f>""</f>
        <v/>
      </c>
      <c r="F21" s="291" t="str">
        <f>IF($A21="","",TEXT(SUBSTITUTE(受験者名簿!J27,".","/"),"yyyy/mm/dd"))</f>
        <v/>
      </c>
      <c r="G21" s="290" t="str">
        <f>IF($A21="","",TRIM(受験者名簿!C27))</f>
        <v/>
      </c>
      <c r="H21" s="290" t="str">
        <f>IF($A21="","",TRIM(受験者名簿!D27))</f>
        <v/>
      </c>
      <c r="I21" s="290" t="str">
        <f>IF($A21="","",DBCS(TRIM(PHONETIC(受験者名簿!E27))))</f>
        <v/>
      </c>
      <c r="J21" s="290" t="str">
        <f>IF($A21="","",DBCS(TRIM(PHONETIC(受験者名簿!F27))))</f>
        <v/>
      </c>
      <c r="K21" s="290" t="str">
        <f>IF($A21="","",TRIM(PROPER(受験者名簿!G27)))</f>
        <v/>
      </c>
      <c r="L21" s="290" t="str">
        <f>IF($A21="","",TRIM(PROPER(受験者名簿!H27)))</f>
        <v/>
      </c>
      <c r="M21" s="290" t="str">
        <f>IF($A21="","",受験者名簿!M27&amp;"")</f>
        <v/>
      </c>
      <c r="N21" s="290" t="str">
        <f>IF($A21="","",受験者名簿!L27&amp;"")</f>
        <v/>
      </c>
      <c r="O21" s="290" t="str">
        <f>IF($A21="","",受験者名簿!N27&amp;"")</f>
        <v/>
      </c>
      <c r="P21" s="290" t="str">
        <f>IF($A21="","",受験者名簿!O27&amp;"")</f>
        <v/>
      </c>
      <c r="Q21" s="290" t="str">
        <f>IF($A21="","",受験者名簿!P27&amp;"")</f>
        <v/>
      </c>
      <c r="R21" s="290" t="str">
        <f>IF($A21="","",受験者名簿!Q27&amp;"")</f>
        <v/>
      </c>
      <c r="S21" s="290" t="str">
        <f>IF($A21="","",受験者名簿!R27&amp;"")</f>
        <v/>
      </c>
      <c r="T21" s="290" t="str">
        <f>IF($A21="","",受験者名簿!S27&amp;"")</f>
        <v/>
      </c>
      <c r="U21" s="290" t="str">
        <f>IF($A21="","",受験者名簿!T27&amp;"")</f>
        <v/>
      </c>
      <c r="V21" s="290" t="str">
        <f>IF($A21="","",受験者名簿!U27&amp;"")</f>
        <v/>
      </c>
      <c r="W21" s="290" t="str">
        <f>IF($A21="","",受験者名簿!V27&amp;"")</f>
        <v/>
      </c>
      <c r="X21" s="290" t="str">
        <f>IF($A21="","",受験者名簿!W27&amp;"")</f>
        <v/>
      </c>
      <c r="Y21" s="290" t="str">
        <f>""</f>
        <v/>
      </c>
      <c r="Z21" s="290" t="str">
        <f>""</f>
        <v/>
      </c>
      <c r="AA21" s="290" t="str">
        <f>""</f>
        <v/>
      </c>
      <c r="AB21" s="290" t="str">
        <f>""</f>
        <v/>
      </c>
      <c r="AC21" s="290" t="str">
        <f>IF($A21="","",受験者名簿!I27&amp;"")</f>
        <v/>
      </c>
      <c r="AD21" s="290" t="str">
        <f>""</f>
        <v/>
      </c>
      <c r="AE21" s="290" t="str">
        <f>""</f>
        <v/>
      </c>
      <c r="AF21" s="290" t="str">
        <f t="shared" si="1"/>
        <v/>
      </c>
      <c r="AG21" s="290" t="str">
        <f>IF($A21="","",受験者名簿!B27)</f>
        <v/>
      </c>
      <c r="AH21" s="290" t="str">
        <f>IF($A21="","",受験者名簿!AE27)</f>
        <v/>
      </c>
      <c r="AI21" s="292" t="str">
        <f>IF($A21="","",受験者名簿!AF27)</f>
        <v/>
      </c>
      <c r="AJ21" s="290" t="str">
        <f>IF($A21="","",受験者名簿!AG27)</f>
        <v/>
      </c>
      <c r="AK21" s="290" t="str">
        <f>IF($A21="","",受験者名簿!AH27)</f>
        <v/>
      </c>
      <c r="AL21" s="290" t="str">
        <f>IF($A21="","",受験申込書!$M$51)</f>
        <v/>
      </c>
      <c r="AM21" s="290" t="str">
        <f>IF($A21="","",受験申込書!$M$52)</f>
        <v/>
      </c>
      <c r="AN21" s="290" t="str">
        <f>IF($A21="","",受験申込書!$M$54)</f>
        <v/>
      </c>
      <c r="AO21" s="290" t="str">
        <f>IF($A21="","",受験申込書!$M$55)</f>
        <v/>
      </c>
      <c r="AP21" s="290" t="str">
        <f>IF($A21="","",受験申込書!$M$56)</f>
        <v/>
      </c>
      <c r="AQ21" s="290" t="str">
        <f>IF($A21="","",受験申込書!$M$57)</f>
        <v/>
      </c>
      <c r="AR21" s="290" t="str">
        <f>IF($A21="","",受験申込書!$M$58)</f>
        <v/>
      </c>
      <c r="AS21" s="290" t="str">
        <f>IF($A21="","",受験申込書!$M$59)</f>
        <v/>
      </c>
      <c r="AT21" s="290" t="str">
        <f>IF($A21="","",受験申込書!$M$60)</f>
        <v/>
      </c>
      <c r="AU21" s="290" t="str">
        <f>IF($A21="","",受験申込書!$M$61)</f>
        <v/>
      </c>
      <c r="AV21" s="290" t="str">
        <f>IF($A21="","",受験申込書!$M$62)</f>
        <v/>
      </c>
      <c r="AW21" s="290" t="str">
        <f>IF($A21="","",受験申込書!$M$63)</f>
        <v/>
      </c>
      <c r="AX21" s="290" t="str">
        <f>IF($A21="","",受験申込書!$M$53)</f>
        <v/>
      </c>
      <c r="AY21" s="290" t="str">
        <f>IF($A21="","",受験申込書!$M$53)</f>
        <v/>
      </c>
      <c r="AZ21" s="290" t="str">
        <f>IF($A21="","",受験申込書!$N$28)</f>
        <v/>
      </c>
      <c r="BA21" s="290" t="str">
        <f>IF($A21="","",受験者名簿!AC27)</f>
        <v/>
      </c>
      <c r="BB21" s="290" t="str">
        <f>IF($A21="","",受験申込書!$M$44)</f>
        <v/>
      </c>
      <c r="BC21" s="290" t="str">
        <f>IF($A21="","",受験申込書!$M$46)</f>
        <v/>
      </c>
      <c r="BD21" s="290" t="str">
        <f t="shared" si="2"/>
        <v/>
      </c>
      <c r="BE21" s="290" t="str">
        <f>IF($A21="","",受験申込書!$M$47)</f>
        <v/>
      </c>
      <c r="BF21" s="290" t="str">
        <f>IF($A21="","",受験申込書!$M$48)</f>
        <v/>
      </c>
      <c r="BG21" s="290" t="str">
        <f t="shared" si="3"/>
        <v/>
      </c>
      <c r="BH21" s="290" t="str">
        <f t="shared" si="4"/>
        <v/>
      </c>
      <c r="BI21" s="290" t="str">
        <f>IF($A21="","",受験申込書!$M$13)</f>
        <v/>
      </c>
      <c r="BJ21" s="290" t="str">
        <f>IF($A21="","",受験申込書!$M$14)</f>
        <v/>
      </c>
    </row>
    <row r="22" spans="1:62" ht="15.75" customHeight="1" x14ac:dyDescent="0.15">
      <c r="A22" s="290" t="str">
        <f>IF(受験者名簿!$C28="","",受験者名簿!A28)</f>
        <v/>
      </c>
      <c r="B22" s="291" t="str">
        <f>IF($A22="","",受験者名簿!Z28)</f>
        <v/>
      </c>
      <c r="C22" s="291" t="str">
        <f t="shared" si="0"/>
        <v/>
      </c>
      <c r="D22" s="291" t="str">
        <f>IF($A22="","",受験者名簿!AA28)</f>
        <v/>
      </c>
      <c r="E22" s="290" t="str">
        <f>""</f>
        <v/>
      </c>
      <c r="F22" s="291" t="str">
        <f>IF($A22="","",TEXT(SUBSTITUTE(受験者名簿!J28,".","/"),"yyyy/mm/dd"))</f>
        <v/>
      </c>
      <c r="G22" s="290" t="str">
        <f>IF($A22="","",TRIM(受験者名簿!C28))</f>
        <v/>
      </c>
      <c r="H22" s="290" t="str">
        <f>IF($A22="","",TRIM(受験者名簿!D28))</f>
        <v/>
      </c>
      <c r="I22" s="290" t="str">
        <f>IF($A22="","",DBCS(TRIM(PHONETIC(受験者名簿!E28))))</f>
        <v/>
      </c>
      <c r="J22" s="290" t="str">
        <f>IF($A22="","",DBCS(TRIM(PHONETIC(受験者名簿!F28))))</f>
        <v/>
      </c>
      <c r="K22" s="290" t="str">
        <f>IF($A22="","",TRIM(PROPER(受験者名簿!G28)))</f>
        <v/>
      </c>
      <c r="L22" s="290" t="str">
        <f>IF($A22="","",TRIM(PROPER(受験者名簿!H28)))</f>
        <v/>
      </c>
      <c r="M22" s="290" t="str">
        <f>IF($A22="","",受験者名簿!M28&amp;"")</f>
        <v/>
      </c>
      <c r="N22" s="290" t="str">
        <f>IF($A22="","",受験者名簿!L28&amp;"")</f>
        <v/>
      </c>
      <c r="O22" s="290" t="str">
        <f>IF($A22="","",受験者名簿!N28&amp;"")</f>
        <v/>
      </c>
      <c r="P22" s="290" t="str">
        <f>IF($A22="","",受験者名簿!O28&amp;"")</f>
        <v/>
      </c>
      <c r="Q22" s="290" t="str">
        <f>IF($A22="","",受験者名簿!P28&amp;"")</f>
        <v/>
      </c>
      <c r="R22" s="290" t="str">
        <f>IF($A22="","",受験者名簿!Q28&amp;"")</f>
        <v/>
      </c>
      <c r="S22" s="290" t="str">
        <f>IF($A22="","",受験者名簿!R28&amp;"")</f>
        <v/>
      </c>
      <c r="T22" s="290" t="str">
        <f>IF($A22="","",受験者名簿!S28&amp;"")</f>
        <v/>
      </c>
      <c r="U22" s="290" t="str">
        <f>IF($A22="","",受験者名簿!T28&amp;"")</f>
        <v/>
      </c>
      <c r="V22" s="290" t="str">
        <f>IF($A22="","",受験者名簿!U28&amp;"")</f>
        <v/>
      </c>
      <c r="W22" s="290" t="str">
        <f>IF($A22="","",受験者名簿!V28&amp;"")</f>
        <v/>
      </c>
      <c r="X22" s="290" t="str">
        <f>IF($A22="","",受験者名簿!W28&amp;"")</f>
        <v/>
      </c>
      <c r="Y22" s="290" t="str">
        <f>""</f>
        <v/>
      </c>
      <c r="Z22" s="290" t="str">
        <f>""</f>
        <v/>
      </c>
      <c r="AA22" s="290" t="str">
        <f>""</f>
        <v/>
      </c>
      <c r="AB22" s="290" t="str">
        <f>""</f>
        <v/>
      </c>
      <c r="AC22" s="290" t="str">
        <f>IF($A22="","",受験者名簿!I28&amp;"")</f>
        <v/>
      </c>
      <c r="AD22" s="290" t="str">
        <f>""</f>
        <v/>
      </c>
      <c r="AE22" s="290" t="str">
        <f>""</f>
        <v/>
      </c>
      <c r="AF22" s="290" t="str">
        <f t="shared" si="1"/>
        <v/>
      </c>
      <c r="AG22" s="290" t="str">
        <f>IF($A22="","",受験者名簿!B28)</f>
        <v/>
      </c>
      <c r="AH22" s="290" t="str">
        <f>IF($A22="","",受験者名簿!AE28)</f>
        <v/>
      </c>
      <c r="AI22" s="292" t="str">
        <f>IF($A22="","",受験者名簿!AF28)</f>
        <v/>
      </c>
      <c r="AJ22" s="290" t="str">
        <f>IF($A22="","",受験者名簿!AG28)</f>
        <v/>
      </c>
      <c r="AK22" s="290" t="str">
        <f>IF($A22="","",受験者名簿!AH28)</f>
        <v/>
      </c>
      <c r="AL22" s="290" t="str">
        <f>IF($A22="","",受験申込書!$M$51)</f>
        <v/>
      </c>
      <c r="AM22" s="290" t="str">
        <f>IF($A22="","",受験申込書!$M$52)</f>
        <v/>
      </c>
      <c r="AN22" s="290" t="str">
        <f>IF($A22="","",受験申込書!$M$54)</f>
        <v/>
      </c>
      <c r="AO22" s="290" t="str">
        <f>IF($A22="","",受験申込書!$M$55)</f>
        <v/>
      </c>
      <c r="AP22" s="290" t="str">
        <f>IF($A22="","",受験申込書!$M$56)</f>
        <v/>
      </c>
      <c r="AQ22" s="290" t="str">
        <f>IF($A22="","",受験申込書!$M$57)</f>
        <v/>
      </c>
      <c r="AR22" s="290" t="str">
        <f>IF($A22="","",受験申込書!$M$58)</f>
        <v/>
      </c>
      <c r="AS22" s="290" t="str">
        <f>IF($A22="","",受験申込書!$M$59)</f>
        <v/>
      </c>
      <c r="AT22" s="290" t="str">
        <f>IF($A22="","",受験申込書!$M$60)</f>
        <v/>
      </c>
      <c r="AU22" s="290" t="str">
        <f>IF($A22="","",受験申込書!$M$61)</f>
        <v/>
      </c>
      <c r="AV22" s="290" t="str">
        <f>IF($A22="","",受験申込書!$M$62)</f>
        <v/>
      </c>
      <c r="AW22" s="290" t="str">
        <f>IF($A22="","",受験申込書!$M$63)</f>
        <v/>
      </c>
      <c r="AX22" s="290" t="str">
        <f>IF($A22="","",受験申込書!$M$53)</f>
        <v/>
      </c>
      <c r="AY22" s="290" t="str">
        <f>IF($A22="","",受験申込書!$M$53)</f>
        <v/>
      </c>
      <c r="AZ22" s="290" t="str">
        <f>IF($A22="","",受験申込書!$N$28)</f>
        <v/>
      </c>
      <c r="BA22" s="290" t="str">
        <f>IF($A22="","",受験者名簿!AC28)</f>
        <v/>
      </c>
      <c r="BB22" s="290" t="str">
        <f>IF($A22="","",受験申込書!$M$44)</f>
        <v/>
      </c>
      <c r="BC22" s="290" t="str">
        <f>IF($A22="","",受験申込書!$M$46)</f>
        <v/>
      </c>
      <c r="BD22" s="290" t="str">
        <f t="shared" si="2"/>
        <v/>
      </c>
      <c r="BE22" s="290" t="str">
        <f>IF($A22="","",受験申込書!$M$47)</f>
        <v/>
      </c>
      <c r="BF22" s="290" t="str">
        <f>IF($A22="","",受験申込書!$M$48)</f>
        <v/>
      </c>
      <c r="BG22" s="290" t="str">
        <f t="shared" si="3"/>
        <v/>
      </c>
      <c r="BH22" s="290" t="str">
        <f t="shared" si="4"/>
        <v/>
      </c>
      <c r="BI22" s="290" t="str">
        <f>IF($A22="","",受験申込書!$M$13)</f>
        <v/>
      </c>
      <c r="BJ22" s="290" t="str">
        <f>IF($A22="","",受験申込書!$M$14)</f>
        <v/>
      </c>
    </row>
    <row r="23" spans="1:62" ht="15.75" customHeight="1" x14ac:dyDescent="0.15">
      <c r="A23" s="290" t="str">
        <f>IF(受験者名簿!$C29="","",受験者名簿!A29)</f>
        <v/>
      </c>
      <c r="B23" s="291" t="str">
        <f>IF($A23="","",受験者名簿!Z29)</f>
        <v/>
      </c>
      <c r="C23" s="291" t="str">
        <f t="shared" si="0"/>
        <v/>
      </c>
      <c r="D23" s="291" t="str">
        <f>IF($A23="","",受験者名簿!AA29)</f>
        <v/>
      </c>
      <c r="E23" s="290" t="str">
        <f>""</f>
        <v/>
      </c>
      <c r="F23" s="291" t="str">
        <f>IF($A23="","",TEXT(SUBSTITUTE(受験者名簿!J29,".","/"),"yyyy/mm/dd"))</f>
        <v/>
      </c>
      <c r="G23" s="290" t="str">
        <f>IF($A23="","",TRIM(受験者名簿!C29))</f>
        <v/>
      </c>
      <c r="H23" s="290" t="str">
        <f>IF($A23="","",TRIM(受験者名簿!D29))</f>
        <v/>
      </c>
      <c r="I23" s="290" t="str">
        <f>IF($A23="","",DBCS(TRIM(PHONETIC(受験者名簿!E29))))</f>
        <v/>
      </c>
      <c r="J23" s="290" t="str">
        <f>IF($A23="","",DBCS(TRIM(PHONETIC(受験者名簿!F29))))</f>
        <v/>
      </c>
      <c r="K23" s="290" t="str">
        <f>IF($A23="","",TRIM(PROPER(受験者名簿!G29)))</f>
        <v/>
      </c>
      <c r="L23" s="290" t="str">
        <f>IF($A23="","",TRIM(PROPER(受験者名簿!H29)))</f>
        <v/>
      </c>
      <c r="M23" s="290" t="str">
        <f>IF($A23="","",受験者名簿!M29&amp;"")</f>
        <v/>
      </c>
      <c r="N23" s="290" t="str">
        <f>IF($A23="","",受験者名簿!L29&amp;"")</f>
        <v/>
      </c>
      <c r="O23" s="290" t="str">
        <f>IF($A23="","",受験者名簿!N29&amp;"")</f>
        <v/>
      </c>
      <c r="P23" s="290" t="str">
        <f>IF($A23="","",受験者名簿!O29&amp;"")</f>
        <v/>
      </c>
      <c r="Q23" s="290" t="str">
        <f>IF($A23="","",受験者名簿!P29&amp;"")</f>
        <v/>
      </c>
      <c r="R23" s="290" t="str">
        <f>IF($A23="","",受験者名簿!Q29&amp;"")</f>
        <v/>
      </c>
      <c r="S23" s="290" t="str">
        <f>IF($A23="","",受験者名簿!R29&amp;"")</f>
        <v/>
      </c>
      <c r="T23" s="290" t="str">
        <f>IF($A23="","",受験者名簿!S29&amp;"")</f>
        <v/>
      </c>
      <c r="U23" s="290" t="str">
        <f>IF($A23="","",受験者名簿!T29&amp;"")</f>
        <v/>
      </c>
      <c r="V23" s="290" t="str">
        <f>IF($A23="","",受験者名簿!U29&amp;"")</f>
        <v/>
      </c>
      <c r="W23" s="290" t="str">
        <f>IF($A23="","",受験者名簿!V29&amp;"")</f>
        <v/>
      </c>
      <c r="X23" s="290" t="str">
        <f>IF($A23="","",受験者名簿!W29&amp;"")</f>
        <v/>
      </c>
      <c r="Y23" s="290" t="str">
        <f>""</f>
        <v/>
      </c>
      <c r="Z23" s="290" t="str">
        <f>""</f>
        <v/>
      </c>
      <c r="AA23" s="290" t="str">
        <f>""</f>
        <v/>
      </c>
      <c r="AB23" s="290" t="str">
        <f>""</f>
        <v/>
      </c>
      <c r="AC23" s="290" t="str">
        <f>IF($A23="","",受験者名簿!I29&amp;"")</f>
        <v/>
      </c>
      <c r="AD23" s="290" t="str">
        <f>""</f>
        <v/>
      </c>
      <c r="AE23" s="290" t="str">
        <f>""</f>
        <v/>
      </c>
      <c r="AF23" s="290" t="str">
        <f t="shared" si="1"/>
        <v/>
      </c>
      <c r="AG23" s="290" t="str">
        <f>IF($A23="","",受験者名簿!B29)</f>
        <v/>
      </c>
      <c r="AH23" s="290" t="str">
        <f>IF($A23="","",受験者名簿!AE29)</f>
        <v/>
      </c>
      <c r="AI23" s="292" t="str">
        <f>IF($A23="","",受験者名簿!AF29)</f>
        <v/>
      </c>
      <c r="AJ23" s="290" t="str">
        <f>IF($A23="","",受験者名簿!AG29)</f>
        <v/>
      </c>
      <c r="AK23" s="290" t="str">
        <f>IF($A23="","",受験者名簿!AH29)</f>
        <v/>
      </c>
      <c r="AL23" s="290" t="str">
        <f>IF($A23="","",受験申込書!$M$51)</f>
        <v/>
      </c>
      <c r="AM23" s="290" t="str">
        <f>IF($A23="","",受験申込書!$M$52)</f>
        <v/>
      </c>
      <c r="AN23" s="290" t="str">
        <f>IF($A23="","",受験申込書!$M$54)</f>
        <v/>
      </c>
      <c r="AO23" s="290" t="str">
        <f>IF($A23="","",受験申込書!$M$55)</f>
        <v/>
      </c>
      <c r="AP23" s="290" t="str">
        <f>IF($A23="","",受験申込書!$M$56)</f>
        <v/>
      </c>
      <c r="AQ23" s="290" t="str">
        <f>IF($A23="","",受験申込書!$M$57)</f>
        <v/>
      </c>
      <c r="AR23" s="290" t="str">
        <f>IF($A23="","",受験申込書!$M$58)</f>
        <v/>
      </c>
      <c r="AS23" s="290" t="str">
        <f>IF($A23="","",受験申込書!$M$59)</f>
        <v/>
      </c>
      <c r="AT23" s="290" t="str">
        <f>IF($A23="","",受験申込書!$M$60)</f>
        <v/>
      </c>
      <c r="AU23" s="290" t="str">
        <f>IF($A23="","",受験申込書!$M$61)</f>
        <v/>
      </c>
      <c r="AV23" s="290" t="str">
        <f>IF($A23="","",受験申込書!$M$62)</f>
        <v/>
      </c>
      <c r="AW23" s="290" t="str">
        <f>IF($A23="","",受験申込書!$M$63)</f>
        <v/>
      </c>
      <c r="AX23" s="290" t="str">
        <f>IF($A23="","",受験申込書!$M$53)</f>
        <v/>
      </c>
      <c r="AY23" s="290" t="str">
        <f>IF($A23="","",受験申込書!$M$53)</f>
        <v/>
      </c>
      <c r="AZ23" s="290" t="str">
        <f>IF($A23="","",受験申込書!$N$28)</f>
        <v/>
      </c>
      <c r="BA23" s="290" t="str">
        <f>IF($A23="","",受験者名簿!AC29)</f>
        <v/>
      </c>
      <c r="BB23" s="290" t="str">
        <f>IF($A23="","",受験申込書!$M$44)</f>
        <v/>
      </c>
      <c r="BC23" s="290" t="str">
        <f>IF($A23="","",受験申込書!$M$46)</f>
        <v/>
      </c>
      <c r="BD23" s="290" t="str">
        <f t="shared" si="2"/>
        <v/>
      </c>
      <c r="BE23" s="290" t="str">
        <f>IF($A23="","",受験申込書!$M$47)</f>
        <v/>
      </c>
      <c r="BF23" s="290" t="str">
        <f>IF($A23="","",受験申込書!$M$48)</f>
        <v/>
      </c>
      <c r="BG23" s="290" t="str">
        <f t="shared" si="3"/>
        <v/>
      </c>
      <c r="BH23" s="290" t="str">
        <f t="shared" si="4"/>
        <v/>
      </c>
      <c r="BI23" s="290" t="str">
        <f>IF($A23="","",受験申込書!$M$13)</f>
        <v/>
      </c>
      <c r="BJ23" s="290" t="str">
        <f>IF($A23="","",受験申込書!$M$14)</f>
        <v/>
      </c>
    </row>
    <row r="24" spans="1:62" ht="15.75" customHeight="1" x14ac:dyDescent="0.15">
      <c r="A24" s="290" t="str">
        <f>IF(受験者名簿!$C30="","",受験者名簿!A30)</f>
        <v/>
      </c>
      <c r="B24" s="291" t="str">
        <f>IF($A24="","",受験者名簿!Z30)</f>
        <v/>
      </c>
      <c r="C24" s="291" t="str">
        <f t="shared" si="0"/>
        <v/>
      </c>
      <c r="D24" s="291" t="str">
        <f>IF($A24="","",受験者名簿!AA30)</f>
        <v/>
      </c>
      <c r="E24" s="290" t="str">
        <f>""</f>
        <v/>
      </c>
      <c r="F24" s="291" t="str">
        <f>IF($A24="","",TEXT(SUBSTITUTE(受験者名簿!J30,".","/"),"yyyy/mm/dd"))</f>
        <v/>
      </c>
      <c r="G24" s="290" t="str">
        <f>IF($A24="","",TRIM(受験者名簿!C30))</f>
        <v/>
      </c>
      <c r="H24" s="290" t="str">
        <f>IF($A24="","",TRIM(受験者名簿!D30))</f>
        <v/>
      </c>
      <c r="I24" s="290" t="str">
        <f>IF($A24="","",DBCS(TRIM(PHONETIC(受験者名簿!E30))))</f>
        <v/>
      </c>
      <c r="J24" s="290" t="str">
        <f>IF($A24="","",DBCS(TRIM(PHONETIC(受験者名簿!F30))))</f>
        <v/>
      </c>
      <c r="K24" s="290" t="str">
        <f>IF($A24="","",TRIM(PROPER(受験者名簿!G30)))</f>
        <v/>
      </c>
      <c r="L24" s="290" t="str">
        <f>IF($A24="","",TRIM(PROPER(受験者名簿!H30)))</f>
        <v/>
      </c>
      <c r="M24" s="290" t="str">
        <f>IF($A24="","",受験者名簿!M30&amp;"")</f>
        <v/>
      </c>
      <c r="N24" s="290" t="str">
        <f>IF($A24="","",受験者名簿!L30&amp;"")</f>
        <v/>
      </c>
      <c r="O24" s="290" t="str">
        <f>IF($A24="","",受験者名簿!N30&amp;"")</f>
        <v/>
      </c>
      <c r="P24" s="290" t="str">
        <f>IF($A24="","",受験者名簿!O30&amp;"")</f>
        <v/>
      </c>
      <c r="Q24" s="290" t="str">
        <f>IF($A24="","",受験者名簿!P30&amp;"")</f>
        <v/>
      </c>
      <c r="R24" s="290" t="str">
        <f>IF($A24="","",受験者名簿!Q30&amp;"")</f>
        <v/>
      </c>
      <c r="S24" s="290" t="str">
        <f>IF($A24="","",受験者名簿!R30&amp;"")</f>
        <v/>
      </c>
      <c r="T24" s="290" t="str">
        <f>IF($A24="","",受験者名簿!S30&amp;"")</f>
        <v/>
      </c>
      <c r="U24" s="290" t="str">
        <f>IF($A24="","",受験者名簿!T30&amp;"")</f>
        <v/>
      </c>
      <c r="V24" s="290" t="str">
        <f>IF($A24="","",受験者名簿!U30&amp;"")</f>
        <v/>
      </c>
      <c r="W24" s="290" t="str">
        <f>IF($A24="","",受験者名簿!V30&amp;"")</f>
        <v/>
      </c>
      <c r="X24" s="290" t="str">
        <f>IF($A24="","",受験者名簿!W30&amp;"")</f>
        <v/>
      </c>
      <c r="Y24" s="290" t="str">
        <f>""</f>
        <v/>
      </c>
      <c r="Z24" s="290" t="str">
        <f>""</f>
        <v/>
      </c>
      <c r="AA24" s="290" t="str">
        <f>""</f>
        <v/>
      </c>
      <c r="AB24" s="290" t="str">
        <f>""</f>
        <v/>
      </c>
      <c r="AC24" s="290" t="str">
        <f>IF($A24="","",受験者名簿!I30&amp;"")</f>
        <v/>
      </c>
      <c r="AD24" s="290" t="str">
        <f>""</f>
        <v/>
      </c>
      <c r="AE24" s="290" t="str">
        <f>""</f>
        <v/>
      </c>
      <c r="AF24" s="290" t="str">
        <f t="shared" si="1"/>
        <v/>
      </c>
      <c r="AG24" s="290" t="str">
        <f>IF($A24="","",受験者名簿!B30)</f>
        <v/>
      </c>
      <c r="AH24" s="290" t="str">
        <f>IF($A24="","",受験者名簿!AE30)</f>
        <v/>
      </c>
      <c r="AI24" s="292" t="str">
        <f>IF($A24="","",受験者名簿!AF30)</f>
        <v/>
      </c>
      <c r="AJ24" s="290" t="str">
        <f>IF($A24="","",受験者名簿!AG30)</f>
        <v/>
      </c>
      <c r="AK24" s="290" t="str">
        <f>IF($A24="","",受験者名簿!AH30)</f>
        <v/>
      </c>
      <c r="AL24" s="290" t="str">
        <f>IF($A24="","",受験申込書!$M$51)</f>
        <v/>
      </c>
      <c r="AM24" s="290" t="str">
        <f>IF($A24="","",受験申込書!$M$52)</f>
        <v/>
      </c>
      <c r="AN24" s="290" t="str">
        <f>IF($A24="","",受験申込書!$M$54)</f>
        <v/>
      </c>
      <c r="AO24" s="290" t="str">
        <f>IF($A24="","",受験申込書!$M$55)</f>
        <v/>
      </c>
      <c r="AP24" s="290" t="str">
        <f>IF($A24="","",受験申込書!$M$56)</f>
        <v/>
      </c>
      <c r="AQ24" s="290" t="str">
        <f>IF($A24="","",受験申込書!$M$57)</f>
        <v/>
      </c>
      <c r="AR24" s="290" t="str">
        <f>IF($A24="","",受験申込書!$M$58)</f>
        <v/>
      </c>
      <c r="AS24" s="290" t="str">
        <f>IF($A24="","",受験申込書!$M$59)</f>
        <v/>
      </c>
      <c r="AT24" s="290" t="str">
        <f>IF($A24="","",受験申込書!$M$60)</f>
        <v/>
      </c>
      <c r="AU24" s="290" t="str">
        <f>IF($A24="","",受験申込書!$M$61)</f>
        <v/>
      </c>
      <c r="AV24" s="290" t="str">
        <f>IF($A24="","",受験申込書!$M$62)</f>
        <v/>
      </c>
      <c r="AW24" s="290" t="str">
        <f>IF($A24="","",受験申込書!$M$63)</f>
        <v/>
      </c>
      <c r="AX24" s="290" t="str">
        <f>IF($A24="","",受験申込書!$M$53)</f>
        <v/>
      </c>
      <c r="AY24" s="290" t="str">
        <f>IF($A24="","",受験申込書!$M$53)</f>
        <v/>
      </c>
      <c r="AZ24" s="290" t="str">
        <f>IF($A24="","",受験申込書!$N$28)</f>
        <v/>
      </c>
      <c r="BA24" s="290" t="str">
        <f>IF($A24="","",受験者名簿!AC30)</f>
        <v/>
      </c>
      <c r="BB24" s="290" t="str">
        <f>IF($A24="","",受験申込書!$M$44)</f>
        <v/>
      </c>
      <c r="BC24" s="290" t="str">
        <f>IF($A24="","",受験申込書!$M$46)</f>
        <v/>
      </c>
      <c r="BD24" s="290" t="str">
        <f t="shared" si="2"/>
        <v/>
      </c>
      <c r="BE24" s="290" t="str">
        <f>IF($A24="","",受験申込書!$M$47)</f>
        <v/>
      </c>
      <c r="BF24" s="290" t="str">
        <f>IF($A24="","",受験申込書!$M$48)</f>
        <v/>
      </c>
      <c r="BG24" s="290" t="str">
        <f t="shared" si="3"/>
        <v/>
      </c>
      <c r="BH24" s="290" t="str">
        <f t="shared" si="4"/>
        <v/>
      </c>
      <c r="BI24" s="290" t="str">
        <f>IF($A24="","",受験申込書!$M$13)</f>
        <v/>
      </c>
      <c r="BJ24" s="290" t="str">
        <f>IF($A24="","",受験申込書!$M$14)</f>
        <v/>
      </c>
    </row>
    <row r="25" spans="1:62" ht="15.75" customHeight="1" x14ac:dyDescent="0.15">
      <c r="A25" s="290" t="str">
        <f>IF(受験者名簿!$C31="","",受験者名簿!A31)</f>
        <v/>
      </c>
      <c r="B25" s="291" t="str">
        <f>IF($A25="","",受験者名簿!Z31)</f>
        <v/>
      </c>
      <c r="C25" s="291" t="str">
        <f t="shared" si="0"/>
        <v/>
      </c>
      <c r="D25" s="291" t="str">
        <f>IF($A25="","",受験者名簿!AA31)</f>
        <v/>
      </c>
      <c r="E25" s="290" t="str">
        <f>""</f>
        <v/>
      </c>
      <c r="F25" s="291" t="str">
        <f>IF($A25="","",TEXT(SUBSTITUTE(受験者名簿!J31,".","/"),"yyyy/mm/dd"))</f>
        <v/>
      </c>
      <c r="G25" s="290" t="str">
        <f>IF($A25="","",TRIM(受験者名簿!C31))</f>
        <v/>
      </c>
      <c r="H25" s="290" t="str">
        <f>IF($A25="","",TRIM(受験者名簿!D31))</f>
        <v/>
      </c>
      <c r="I25" s="290" t="str">
        <f>IF($A25="","",DBCS(TRIM(PHONETIC(受験者名簿!E31))))</f>
        <v/>
      </c>
      <c r="J25" s="290" t="str">
        <f>IF($A25="","",DBCS(TRIM(PHONETIC(受験者名簿!F31))))</f>
        <v/>
      </c>
      <c r="K25" s="290" t="str">
        <f>IF($A25="","",TRIM(PROPER(受験者名簿!G31)))</f>
        <v/>
      </c>
      <c r="L25" s="290" t="str">
        <f>IF($A25="","",TRIM(PROPER(受験者名簿!H31)))</f>
        <v/>
      </c>
      <c r="M25" s="290" t="str">
        <f>IF($A25="","",受験者名簿!M31&amp;"")</f>
        <v/>
      </c>
      <c r="N25" s="290" t="str">
        <f>IF($A25="","",受験者名簿!L31&amp;"")</f>
        <v/>
      </c>
      <c r="O25" s="290" t="str">
        <f>IF($A25="","",受験者名簿!N31&amp;"")</f>
        <v/>
      </c>
      <c r="P25" s="290" t="str">
        <f>IF($A25="","",受験者名簿!O31&amp;"")</f>
        <v/>
      </c>
      <c r="Q25" s="290" t="str">
        <f>IF($A25="","",受験者名簿!P31&amp;"")</f>
        <v/>
      </c>
      <c r="R25" s="290" t="str">
        <f>IF($A25="","",受験者名簿!Q31&amp;"")</f>
        <v/>
      </c>
      <c r="S25" s="290" t="str">
        <f>IF($A25="","",受験者名簿!R31&amp;"")</f>
        <v/>
      </c>
      <c r="T25" s="290" t="str">
        <f>IF($A25="","",受験者名簿!S31&amp;"")</f>
        <v/>
      </c>
      <c r="U25" s="290" t="str">
        <f>IF($A25="","",受験者名簿!T31&amp;"")</f>
        <v/>
      </c>
      <c r="V25" s="290" t="str">
        <f>IF($A25="","",受験者名簿!U31&amp;"")</f>
        <v/>
      </c>
      <c r="W25" s="290" t="str">
        <f>IF($A25="","",受験者名簿!V31&amp;"")</f>
        <v/>
      </c>
      <c r="X25" s="290" t="str">
        <f>IF($A25="","",受験者名簿!W31&amp;"")</f>
        <v/>
      </c>
      <c r="Y25" s="290" t="str">
        <f>""</f>
        <v/>
      </c>
      <c r="Z25" s="290" t="str">
        <f>""</f>
        <v/>
      </c>
      <c r="AA25" s="290" t="str">
        <f>""</f>
        <v/>
      </c>
      <c r="AB25" s="290" t="str">
        <f>""</f>
        <v/>
      </c>
      <c r="AC25" s="290" t="str">
        <f>IF($A25="","",受験者名簿!I31&amp;"")</f>
        <v/>
      </c>
      <c r="AD25" s="290" t="str">
        <f>""</f>
        <v/>
      </c>
      <c r="AE25" s="290" t="str">
        <f>""</f>
        <v/>
      </c>
      <c r="AF25" s="290" t="str">
        <f t="shared" si="1"/>
        <v/>
      </c>
      <c r="AG25" s="290" t="str">
        <f>IF($A25="","",受験者名簿!B31)</f>
        <v/>
      </c>
      <c r="AH25" s="290" t="str">
        <f>IF($A25="","",受験者名簿!AE31)</f>
        <v/>
      </c>
      <c r="AI25" s="292" t="str">
        <f>IF($A25="","",受験者名簿!AF31)</f>
        <v/>
      </c>
      <c r="AJ25" s="290" t="str">
        <f>IF($A25="","",受験者名簿!AG31)</f>
        <v/>
      </c>
      <c r="AK25" s="290" t="str">
        <f>IF($A25="","",受験者名簿!AH31)</f>
        <v/>
      </c>
      <c r="AL25" s="290" t="str">
        <f>IF($A25="","",受験申込書!$M$51)</f>
        <v/>
      </c>
      <c r="AM25" s="290" t="str">
        <f>IF($A25="","",受験申込書!$M$52)</f>
        <v/>
      </c>
      <c r="AN25" s="290" t="str">
        <f>IF($A25="","",受験申込書!$M$54)</f>
        <v/>
      </c>
      <c r="AO25" s="290" t="str">
        <f>IF($A25="","",受験申込書!$M$55)</f>
        <v/>
      </c>
      <c r="AP25" s="290" t="str">
        <f>IF($A25="","",受験申込書!$M$56)</f>
        <v/>
      </c>
      <c r="AQ25" s="290" t="str">
        <f>IF($A25="","",受験申込書!$M$57)</f>
        <v/>
      </c>
      <c r="AR25" s="290" t="str">
        <f>IF($A25="","",受験申込書!$M$58)</f>
        <v/>
      </c>
      <c r="AS25" s="290" t="str">
        <f>IF($A25="","",受験申込書!$M$59)</f>
        <v/>
      </c>
      <c r="AT25" s="290" t="str">
        <f>IF($A25="","",受験申込書!$M$60)</f>
        <v/>
      </c>
      <c r="AU25" s="290" t="str">
        <f>IF($A25="","",受験申込書!$M$61)</f>
        <v/>
      </c>
      <c r="AV25" s="290" t="str">
        <f>IF($A25="","",受験申込書!$M$62)</f>
        <v/>
      </c>
      <c r="AW25" s="290" t="str">
        <f>IF($A25="","",受験申込書!$M$63)</f>
        <v/>
      </c>
      <c r="AX25" s="290" t="str">
        <f>IF($A25="","",受験申込書!$M$53)</f>
        <v/>
      </c>
      <c r="AY25" s="290" t="str">
        <f>IF($A25="","",受験申込書!$M$53)</f>
        <v/>
      </c>
      <c r="AZ25" s="290" t="str">
        <f>IF($A25="","",受験申込書!$N$28)</f>
        <v/>
      </c>
      <c r="BA25" s="290" t="str">
        <f>IF($A25="","",受験者名簿!AC31)</f>
        <v/>
      </c>
      <c r="BB25" s="290" t="str">
        <f>IF($A25="","",受験申込書!$M$44)</f>
        <v/>
      </c>
      <c r="BC25" s="290" t="str">
        <f>IF($A25="","",受験申込書!$M$46)</f>
        <v/>
      </c>
      <c r="BD25" s="290" t="str">
        <f t="shared" si="2"/>
        <v/>
      </c>
      <c r="BE25" s="290" t="str">
        <f>IF($A25="","",受験申込書!$M$47)</f>
        <v/>
      </c>
      <c r="BF25" s="290" t="str">
        <f>IF($A25="","",受験申込書!$M$48)</f>
        <v/>
      </c>
      <c r="BG25" s="290" t="str">
        <f t="shared" si="3"/>
        <v/>
      </c>
      <c r="BH25" s="290" t="str">
        <f t="shared" si="4"/>
        <v/>
      </c>
      <c r="BI25" s="290" t="str">
        <f>IF($A25="","",受験申込書!$M$13)</f>
        <v/>
      </c>
      <c r="BJ25" s="290" t="str">
        <f>IF($A25="","",受験申込書!$M$14)</f>
        <v/>
      </c>
    </row>
    <row r="26" spans="1:62" ht="15.75" customHeight="1" x14ac:dyDescent="0.15">
      <c r="A26" s="290" t="str">
        <f>IF(受験者名簿!$C32="","",受験者名簿!A32)</f>
        <v/>
      </c>
      <c r="B26" s="291" t="str">
        <f>IF($A26="","",受験者名簿!Z32)</f>
        <v/>
      </c>
      <c r="C26" s="291" t="str">
        <f t="shared" si="0"/>
        <v/>
      </c>
      <c r="D26" s="291" t="str">
        <f>IF($A26="","",受験者名簿!AA32)</f>
        <v/>
      </c>
      <c r="E26" s="290" t="str">
        <f>""</f>
        <v/>
      </c>
      <c r="F26" s="291" t="str">
        <f>IF($A26="","",TEXT(SUBSTITUTE(受験者名簿!J32,".","/"),"yyyy/mm/dd"))</f>
        <v/>
      </c>
      <c r="G26" s="290" t="str">
        <f>IF($A26="","",TRIM(受験者名簿!C32))</f>
        <v/>
      </c>
      <c r="H26" s="290" t="str">
        <f>IF($A26="","",TRIM(受験者名簿!D32))</f>
        <v/>
      </c>
      <c r="I26" s="290" t="str">
        <f>IF($A26="","",DBCS(TRIM(PHONETIC(受験者名簿!E32))))</f>
        <v/>
      </c>
      <c r="J26" s="290" t="str">
        <f>IF($A26="","",DBCS(TRIM(PHONETIC(受験者名簿!F32))))</f>
        <v/>
      </c>
      <c r="K26" s="290" t="str">
        <f>IF($A26="","",TRIM(PROPER(受験者名簿!G32)))</f>
        <v/>
      </c>
      <c r="L26" s="290" t="str">
        <f>IF($A26="","",TRIM(PROPER(受験者名簿!H32)))</f>
        <v/>
      </c>
      <c r="M26" s="290" t="str">
        <f>IF($A26="","",受験者名簿!M32&amp;"")</f>
        <v/>
      </c>
      <c r="N26" s="290" t="str">
        <f>IF($A26="","",受験者名簿!L32&amp;"")</f>
        <v/>
      </c>
      <c r="O26" s="290" t="str">
        <f>IF($A26="","",受験者名簿!N32&amp;"")</f>
        <v/>
      </c>
      <c r="P26" s="290" t="str">
        <f>IF($A26="","",受験者名簿!O32&amp;"")</f>
        <v/>
      </c>
      <c r="Q26" s="290" t="str">
        <f>IF($A26="","",受験者名簿!P32&amp;"")</f>
        <v/>
      </c>
      <c r="R26" s="290" t="str">
        <f>IF($A26="","",受験者名簿!Q32&amp;"")</f>
        <v/>
      </c>
      <c r="S26" s="290" t="str">
        <f>IF($A26="","",受験者名簿!R32&amp;"")</f>
        <v/>
      </c>
      <c r="T26" s="290" t="str">
        <f>IF($A26="","",受験者名簿!S32&amp;"")</f>
        <v/>
      </c>
      <c r="U26" s="290" t="str">
        <f>IF($A26="","",受験者名簿!T32&amp;"")</f>
        <v/>
      </c>
      <c r="V26" s="290" t="str">
        <f>IF($A26="","",受験者名簿!U32&amp;"")</f>
        <v/>
      </c>
      <c r="W26" s="290" t="str">
        <f>IF($A26="","",受験者名簿!V32&amp;"")</f>
        <v/>
      </c>
      <c r="X26" s="290" t="str">
        <f>IF($A26="","",受験者名簿!W32&amp;"")</f>
        <v/>
      </c>
      <c r="Y26" s="290" t="str">
        <f>""</f>
        <v/>
      </c>
      <c r="Z26" s="290" t="str">
        <f>""</f>
        <v/>
      </c>
      <c r="AA26" s="290" t="str">
        <f>""</f>
        <v/>
      </c>
      <c r="AB26" s="290" t="str">
        <f>""</f>
        <v/>
      </c>
      <c r="AC26" s="290" t="str">
        <f>IF($A26="","",受験者名簿!I32&amp;"")</f>
        <v/>
      </c>
      <c r="AD26" s="290" t="str">
        <f>""</f>
        <v/>
      </c>
      <c r="AE26" s="290" t="str">
        <f>""</f>
        <v/>
      </c>
      <c r="AF26" s="290" t="str">
        <f t="shared" si="1"/>
        <v/>
      </c>
      <c r="AG26" s="290" t="str">
        <f>IF($A26="","",受験者名簿!B32)</f>
        <v/>
      </c>
      <c r="AH26" s="290" t="str">
        <f>IF($A26="","",受験者名簿!AE32)</f>
        <v/>
      </c>
      <c r="AI26" s="292" t="str">
        <f>IF($A26="","",受験者名簿!AF32)</f>
        <v/>
      </c>
      <c r="AJ26" s="290" t="str">
        <f>IF($A26="","",受験者名簿!AG32)</f>
        <v/>
      </c>
      <c r="AK26" s="290" t="str">
        <f>IF($A26="","",受験者名簿!AH32)</f>
        <v/>
      </c>
      <c r="AL26" s="290" t="str">
        <f>IF($A26="","",受験申込書!$M$51)</f>
        <v/>
      </c>
      <c r="AM26" s="290" t="str">
        <f>IF($A26="","",受験申込書!$M$52)</f>
        <v/>
      </c>
      <c r="AN26" s="290" t="str">
        <f>IF($A26="","",受験申込書!$M$54)</f>
        <v/>
      </c>
      <c r="AO26" s="290" t="str">
        <f>IF($A26="","",受験申込書!$M$55)</f>
        <v/>
      </c>
      <c r="AP26" s="290" t="str">
        <f>IF($A26="","",受験申込書!$M$56)</f>
        <v/>
      </c>
      <c r="AQ26" s="290" t="str">
        <f>IF($A26="","",受験申込書!$M$57)</f>
        <v/>
      </c>
      <c r="AR26" s="290" t="str">
        <f>IF($A26="","",受験申込書!$M$58)</f>
        <v/>
      </c>
      <c r="AS26" s="290" t="str">
        <f>IF($A26="","",受験申込書!$M$59)</f>
        <v/>
      </c>
      <c r="AT26" s="290" t="str">
        <f>IF($A26="","",受験申込書!$M$60)</f>
        <v/>
      </c>
      <c r="AU26" s="290" t="str">
        <f>IF($A26="","",受験申込書!$M$61)</f>
        <v/>
      </c>
      <c r="AV26" s="290" t="str">
        <f>IF($A26="","",受験申込書!$M$62)</f>
        <v/>
      </c>
      <c r="AW26" s="290" t="str">
        <f>IF($A26="","",受験申込書!$M$63)</f>
        <v/>
      </c>
      <c r="AX26" s="290" t="str">
        <f>IF($A26="","",受験申込書!$M$53)</f>
        <v/>
      </c>
      <c r="AY26" s="290" t="str">
        <f>IF($A26="","",受験申込書!$M$53)</f>
        <v/>
      </c>
      <c r="AZ26" s="290" t="str">
        <f>IF($A26="","",受験申込書!$N$28)</f>
        <v/>
      </c>
      <c r="BA26" s="290" t="str">
        <f>IF($A26="","",受験者名簿!AC32)</f>
        <v/>
      </c>
      <c r="BB26" s="290" t="str">
        <f>IF($A26="","",受験申込書!$M$44)</f>
        <v/>
      </c>
      <c r="BC26" s="290" t="str">
        <f>IF($A26="","",受験申込書!$M$46)</f>
        <v/>
      </c>
      <c r="BD26" s="290" t="str">
        <f t="shared" si="2"/>
        <v/>
      </c>
      <c r="BE26" s="290" t="str">
        <f>IF($A26="","",受験申込書!$M$47)</f>
        <v/>
      </c>
      <c r="BF26" s="290" t="str">
        <f>IF($A26="","",受験申込書!$M$48)</f>
        <v/>
      </c>
      <c r="BG26" s="290" t="str">
        <f t="shared" si="3"/>
        <v/>
      </c>
      <c r="BH26" s="290" t="str">
        <f t="shared" si="4"/>
        <v/>
      </c>
      <c r="BI26" s="290" t="str">
        <f>IF($A26="","",受験申込書!$M$13)</f>
        <v/>
      </c>
      <c r="BJ26" s="290" t="str">
        <f>IF($A26="","",受験申込書!$M$14)</f>
        <v/>
      </c>
    </row>
    <row r="27" spans="1:62" ht="15.75" customHeight="1" x14ac:dyDescent="0.15">
      <c r="A27" s="290" t="str">
        <f>IF(受験者名簿!$C33="","",受験者名簿!A33)</f>
        <v/>
      </c>
      <c r="B27" s="291" t="str">
        <f>IF($A27="","",受験者名簿!Z33)</f>
        <v/>
      </c>
      <c r="C27" s="291" t="str">
        <f t="shared" si="0"/>
        <v/>
      </c>
      <c r="D27" s="291" t="str">
        <f>IF($A27="","",受験者名簿!AA33)</f>
        <v/>
      </c>
      <c r="E27" s="290" t="str">
        <f>""</f>
        <v/>
      </c>
      <c r="F27" s="291" t="str">
        <f>IF($A27="","",TEXT(SUBSTITUTE(受験者名簿!J33,".","/"),"yyyy/mm/dd"))</f>
        <v/>
      </c>
      <c r="G27" s="290" t="str">
        <f>IF($A27="","",TRIM(受験者名簿!C33))</f>
        <v/>
      </c>
      <c r="H27" s="290" t="str">
        <f>IF($A27="","",TRIM(受験者名簿!D33))</f>
        <v/>
      </c>
      <c r="I27" s="290" t="str">
        <f>IF($A27="","",DBCS(TRIM(PHONETIC(受験者名簿!E33))))</f>
        <v/>
      </c>
      <c r="J27" s="290" t="str">
        <f>IF($A27="","",DBCS(TRIM(PHONETIC(受験者名簿!F33))))</f>
        <v/>
      </c>
      <c r="K27" s="290" t="str">
        <f>IF($A27="","",TRIM(PROPER(受験者名簿!G33)))</f>
        <v/>
      </c>
      <c r="L27" s="290" t="str">
        <f>IF($A27="","",TRIM(PROPER(受験者名簿!H33)))</f>
        <v/>
      </c>
      <c r="M27" s="290" t="str">
        <f>IF($A27="","",受験者名簿!M33&amp;"")</f>
        <v/>
      </c>
      <c r="N27" s="290" t="str">
        <f>IF($A27="","",受験者名簿!L33&amp;"")</f>
        <v/>
      </c>
      <c r="O27" s="290" t="str">
        <f>IF($A27="","",受験者名簿!N33&amp;"")</f>
        <v/>
      </c>
      <c r="P27" s="290" t="str">
        <f>IF($A27="","",受験者名簿!O33&amp;"")</f>
        <v/>
      </c>
      <c r="Q27" s="290" t="str">
        <f>IF($A27="","",受験者名簿!P33&amp;"")</f>
        <v/>
      </c>
      <c r="R27" s="290" t="str">
        <f>IF($A27="","",受験者名簿!Q33&amp;"")</f>
        <v/>
      </c>
      <c r="S27" s="290" t="str">
        <f>IF($A27="","",受験者名簿!R33&amp;"")</f>
        <v/>
      </c>
      <c r="T27" s="290" t="str">
        <f>IF($A27="","",受験者名簿!S33&amp;"")</f>
        <v/>
      </c>
      <c r="U27" s="290" t="str">
        <f>IF($A27="","",受験者名簿!T33&amp;"")</f>
        <v/>
      </c>
      <c r="V27" s="290" t="str">
        <f>IF($A27="","",受験者名簿!U33&amp;"")</f>
        <v/>
      </c>
      <c r="W27" s="290" t="str">
        <f>IF($A27="","",受験者名簿!V33&amp;"")</f>
        <v/>
      </c>
      <c r="X27" s="290" t="str">
        <f>IF($A27="","",受験者名簿!W33&amp;"")</f>
        <v/>
      </c>
      <c r="Y27" s="290" t="str">
        <f>""</f>
        <v/>
      </c>
      <c r="Z27" s="290" t="str">
        <f>""</f>
        <v/>
      </c>
      <c r="AA27" s="290" t="str">
        <f>""</f>
        <v/>
      </c>
      <c r="AB27" s="290" t="str">
        <f>""</f>
        <v/>
      </c>
      <c r="AC27" s="290" t="str">
        <f>IF($A27="","",受験者名簿!I33&amp;"")</f>
        <v/>
      </c>
      <c r="AD27" s="290" t="str">
        <f>""</f>
        <v/>
      </c>
      <c r="AE27" s="290" t="str">
        <f>""</f>
        <v/>
      </c>
      <c r="AF27" s="290" t="str">
        <f t="shared" si="1"/>
        <v/>
      </c>
      <c r="AG27" s="290" t="str">
        <f>IF($A27="","",受験者名簿!B33)</f>
        <v/>
      </c>
      <c r="AH27" s="290" t="str">
        <f>IF($A27="","",受験者名簿!AE33)</f>
        <v/>
      </c>
      <c r="AI27" s="292" t="str">
        <f>IF($A27="","",受験者名簿!AF33)</f>
        <v/>
      </c>
      <c r="AJ27" s="290" t="str">
        <f>IF($A27="","",受験者名簿!AG33)</f>
        <v/>
      </c>
      <c r="AK27" s="290" t="str">
        <f>IF($A27="","",受験者名簿!AH33)</f>
        <v/>
      </c>
      <c r="AL27" s="290" t="str">
        <f>IF($A27="","",受験申込書!$M$51)</f>
        <v/>
      </c>
      <c r="AM27" s="290" t="str">
        <f>IF($A27="","",受験申込書!$M$52)</f>
        <v/>
      </c>
      <c r="AN27" s="290" t="str">
        <f>IF($A27="","",受験申込書!$M$54)</f>
        <v/>
      </c>
      <c r="AO27" s="290" t="str">
        <f>IF($A27="","",受験申込書!$M$55)</f>
        <v/>
      </c>
      <c r="AP27" s="290" t="str">
        <f>IF($A27="","",受験申込書!$M$56)</f>
        <v/>
      </c>
      <c r="AQ27" s="290" t="str">
        <f>IF($A27="","",受験申込書!$M$57)</f>
        <v/>
      </c>
      <c r="AR27" s="290" t="str">
        <f>IF($A27="","",受験申込書!$M$58)</f>
        <v/>
      </c>
      <c r="AS27" s="290" t="str">
        <f>IF($A27="","",受験申込書!$M$59)</f>
        <v/>
      </c>
      <c r="AT27" s="290" t="str">
        <f>IF($A27="","",受験申込書!$M$60)</f>
        <v/>
      </c>
      <c r="AU27" s="290" t="str">
        <f>IF($A27="","",受験申込書!$M$61)</f>
        <v/>
      </c>
      <c r="AV27" s="290" t="str">
        <f>IF($A27="","",受験申込書!$M$62)</f>
        <v/>
      </c>
      <c r="AW27" s="290" t="str">
        <f>IF($A27="","",受験申込書!$M$63)</f>
        <v/>
      </c>
      <c r="AX27" s="290" t="str">
        <f>IF($A27="","",受験申込書!$M$53)</f>
        <v/>
      </c>
      <c r="AY27" s="290" t="str">
        <f>IF($A27="","",受験申込書!$M$53)</f>
        <v/>
      </c>
      <c r="AZ27" s="290" t="str">
        <f>IF($A27="","",受験申込書!$N$28)</f>
        <v/>
      </c>
      <c r="BA27" s="290" t="str">
        <f>IF($A27="","",受験者名簿!AC33)</f>
        <v/>
      </c>
      <c r="BB27" s="290" t="str">
        <f>IF($A27="","",受験申込書!$M$44)</f>
        <v/>
      </c>
      <c r="BC27" s="290" t="str">
        <f>IF($A27="","",受験申込書!$M$46)</f>
        <v/>
      </c>
      <c r="BD27" s="290" t="str">
        <f t="shared" si="2"/>
        <v/>
      </c>
      <c r="BE27" s="290" t="str">
        <f>IF($A27="","",受験申込書!$M$47)</f>
        <v/>
      </c>
      <c r="BF27" s="290" t="str">
        <f>IF($A27="","",受験申込書!$M$48)</f>
        <v/>
      </c>
      <c r="BG27" s="290" t="str">
        <f t="shared" si="3"/>
        <v/>
      </c>
      <c r="BH27" s="290" t="str">
        <f t="shared" si="4"/>
        <v/>
      </c>
      <c r="BI27" s="290" t="str">
        <f>IF($A27="","",受験申込書!$M$13)</f>
        <v/>
      </c>
      <c r="BJ27" s="290" t="str">
        <f>IF($A27="","",受験申込書!$M$14)</f>
        <v/>
      </c>
    </row>
    <row r="28" spans="1:62" ht="15.75" customHeight="1" x14ac:dyDescent="0.15">
      <c r="A28" s="290" t="str">
        <f>IF(受験者名簿!$C34="","",受験者名簿!A34)</f>
        <v/>
      </c>
      <c r="B28" s="291" t="str">
        <f>IF($A28="","",受験者名簿!Z34)</f>
        <v/>
      </c>
      <c r="C28" s="291" t="str">
        <f t="shared" si="0"/>
        <v/>
      </c>
      <c r="D28" s="291" t="str">
        <f>IF($A28="","",受験者名簿!AA34)</f>
        <v/>
      </c>
      <c r="E28" s="290" t="str">
        <f>""</f>
        <v/>
      </c>
      <c r="F28" s="291" t="str">
        <f>IF($A28="","",TEXT(SUBSTITUTE(受験者名簿!J34,".","/"),"yyyy/mm/dd"))</f>
        <v/>
      </c>
      <c r="G28" s="290" t="str">
        <f>IF($A28="","",TRIM(受験者名簿!C34))</f>
        <v/>
      </c>
      <c r="H28" s="290" t="str">
        <f>IF($A28="","",TRIM(受験者名簿!D34))</f>
        <v/>
      </c>
      <c r="I28" s="290" t="str">
        <f>IF($A28="","",DBCS(TRIM(PHONETIC(受験者名簿!E34))))</f>
        <v/>
      </c>
      <c r="J28" s="290" t="str">
        <f>IF($A28="","",DBCS(TRIM(PHONETIC(受験者名簿!F34))))</f>
        <v/>
      </c>
      <c r="K28" s="290" t="str">
        <f>IF($A28="","",TRIM(PROPER(受験者名簿!G34)))</f>
        <v/>
      </c>
      <c r="L28" s="290" t="str">
        <f>IF($A28="","",TRIM(PROPER(受験者名簿!H34)))</f>
        <v/>
      </c>
      <c r="M28" s="290" t="str">
        <f>IF($A28="","",受験者名簿!M34&amp;"")</f>
        <v/>
      </c>
      <c r="N28" s="290" t="str">
        <f>IF($A28="","",受験者名簿!L34&amp;"")</f>
        <v/>
      </c>
      <c r="O28" s="290" t="str">
        <f>IF($A28="","",受験者名簿!N34&amp;"")</f>
        <v/>
      </c>
      <c r="P28" s="290" t="str">
        <f>IF($A28="","",受験者名簿!O34&amp;"")</f>
        <v/>
      </c>
      <c r="Q28" s="290" t="str">
        <f>IF($A28="","",受験者名簿!P34&amp;"")</f>
        <v/>
      </c>
      <c r="R28" s="290" t="str">
        <f>IF($A28="","",受験者名簿!Q34&amp;"")</f>
        <v/>
      </c>
      <c r="S28" s="290" t="str">
        <f>IF($A28="","",受験者名簿!R34&amp;"")</f>
        <v/>
      </c>
      <c r="T28" s="290" t="str">
        <f>IF($A28="","",受験者名簿!S34&amp;"")</f>
        <v/>
      </c>
      <c r="U28" s="290" t="str">
        <f>IF($A28="","",受験者名簿!T34&amp;"")</f>
        <v/>
      </c>
      <c r="V28" s="290" t="str">
        <f>IF($A28="","",受験者名簿!U34&amp;"")</f>
        <v/>
      </c>
      <c r="W28" s="290" t="str">
        <f>IF($A28="","",受験者名簿!V34&amp;"")</f>
        <v/>
      </c>
      <c r="X28" s="290" t="str">
        <f>IF($A28="","",受験者名簿!W34&amp;"")</f>
        <v/>
      </c>
      <c r="Y28" s="290" t="str">
        <f>""</f>
        <v/>
      </c>
      <c r="Z28" s="290" t="str">
        <f>""</f>
        <v/>
      </c>
      <c r="AA28" s="290" t="str">
        <f>""</f>
        <v/>
      </c>
      <c r="AB28" s="290" t="str">
        <f>""</f>
        <v/>
      </c>
      <c r="AC28" s="290" t="str">
        <f>IF($A28="","",受験者名簿!I34&amp;"")</f>
        <v/>
      </c>
      <c r="AD28" s="290" t="str">
        <f>""</f>
        <v/>
      </c>
      <c r="AE28" s="290" t="str">
        <f>""</f>
        <v/>
      </c>
      <c r="AF28" s="290" t="str">
        <f t="shared" si="1"/>
        <v/>
      </c>
      <c r="AG28" s="290" t="str">
        <f>IF($A28="","",受験者名簿!B34)</f>
        <v/>
      </c>
      <c r="AH28" s="290" t="str">
        <f>IF($A28="","",受験者名簿!AE34)</f>
        <v/>
      </c>
      <c r="AI28" s="292" t="str">
        <f>IF($A28="","",受験者名簿!AF34)</f>
        <v/>
      </c>
      <c r="AJ28" s="290" t="str">
        <f>IF($A28="","",受験者名簿!AG34)</f>
        <v/>
      </c>
      <c r="AK28" s="290" t="str">
        <f>IF($A28="","",受験者名簿!AH34)</f>
        <v/>
      </c>
      <c r="AL28" s="290" t="str">
        <f>IF($A28="","",受験申込書!$M$51)</f>
        <v/>
      </c>
      <c r="AM28" s="290" t="str">
        <f>IF($A28="","",受験申込書!$M$52)</f>
        <v/>
      </c>
      <c r="AN28" s="290" t="str">
        <f>IF($A28="","",受験申込書!$M$54)</f>
        <v/>
      </c>
      <c r="AO28" s="290" t="str">
        <f>IF($A28="","",受験申込書!$M$55)</f>
        <v/>
      </c>
      <c r="AP28" s="290" t="str">
        <f>IF($A28="","",受験申込書!$M$56)</f>
        <v/>
      </c>
      <c r="AQ28" s="290" t="str">
        <f>IF($A28="","",受験申込書!$M$57)</f>
        <v/>
      </c>
      <c r="AR28" s="290" t="str">
        <f>IF($A28="","",受験申込書!$M$58)</f>
        <v/>
      </c>
      <c r="AS28" s="290" t="str">
        <f>IF($A28="","",受験申込書!$M$59)</f>
        <v/>
      </c>
      <c r="AT28" s="290" t="str">
        <f>IF($A28="","",受験申込書!$M$60)</f>
        <v/>
      </c>
      <c r="AU28" s="290" t="str">
        <f>IF($A28="","",受験申込書!$M$61)</f>
        <v/>
      </c>
      <c r="AV28" s="290" t="str">
        <f>IF($A28="","",受験申込書!$M$62)</f>
        <v/>
      </c>
      <c r="AW28" s="290" t="str">
        <f>IF($A28="","",受験申込書!$M$63)</f>
        <v/>
      </c>
      <c r="AX28" s="290" t="str">
        <f>IF($A28="","",受験申込書!$M$53)</f>
        <v/>
      </c>
      <c r="AY28" s="290" t="str">
        <f>IF($A28="","",受験申込書!$M$53)</f>
        <v/>
      </c>
      <c r="AZ28" s="290" t="str">
        <f>IF($A28="","",受験申込書!$N$28)</f>
        <v/>
      </c>
      <c r="BA28" s="290" t="str">
        <f>IF($A28="","",受験者名簿!AC34)</f>
        <v/>
      </c>
      <c r="BB28" s="290" t="str">
        <f>IF($A28="","",受験申込書!$M$44)</f>
        <v/>
      </c>
      <c r="BC28" s="290" t="str">
        <f>IF($A28="","",受験申込書!$M$46)</f>
        <v/>
      </c>
      <c r="BD28" s="290" t="str">
        <f t="shared" si="2"/>
        <v/>
      </c>
      <c r="BE28" s="290" t="str">
        <f>IF($A28="","",受験申込書!$M$47)</f>
        <v/>
      </c>
      <c r="BF28" s="290" t="str">
        <f>IF($A28="","",受験申込書!$M$48)</f>
        <v/>
      </c>
      <c r="BG28" s="290" t="str">
        <f t="shared" si="3"/>
        <v/>
      </c>
      <c r="BH28" s="290" t="str">
        <f t="shared" si="4"/>
        <v/>
      </c>
      <c r="BI28" s="290" t="str">
        <f>IF($A28="","",受験申込書!$M$13)</f>
        <v/>
      </c>
      <c r="BJ28" s="290" t="str">
        <f>IF($A28="","",受験申込書!$M$14)</f>
        <v/>
      </c>
    </row>
    <row r="29" spans="1:62" ht="15.75" customHeight="1" x14ac:dyDescent="0.15">
      <c r="A29" s="290" t="str">
        <f>IF(受験者名簿!$C35="","",受験者名簿!A35)</f>
        <v/>
      </c>
      <c r="B29" s="291" t="str">
        <f>IF($A29="","",受験者名簿!Z35)</f>
        <v/>
      </c>
      <c r="C29" s="291" t="str">
        <f t="shared" si="0"/>
        <v/>
      </c>
      <c r="D29" s="291" t="str">
        <f>IF($A29="","",受験者名簿!AA35)</f>
        <v/>
      </c>
      <c r="E29" s="290" t="str">
        <f>""</f>
        <v/>
      </c>
      <c r="F29" s="291" t="str">
        <f>IF($A29="","",TEXT(SUBSTITUTE(受験者名簿!J35,".","/"),"yyyy/mm/dd"))</f>
        <v/>
      </c>
      <c r="G29" s="290" t="str">
        <f>IF($A29="","",TRIM(受験者名簿!C35))</f>
        <v/>
      </c>
      <c r="H29" s="290" t="str">
        <f>IF($A29="","",TRIM(受験者名簿!D35))</f>
        <v/>
      </c>
      <c r="I29" s="290" t="str">
        <f>IF($A29="","",DBCS(TRIM(PHONETIC(受験者名簿!E35))))</f>
        <v/>
      </c>
      <c r="J29" s="290" t="str">
        <f>IF($A29="","",DBCS(TRIM(PHONETIC(受験者名簿!F35))))</f>
        <v/>
      </c>
      <c r="K29" s="290" t="str">
        <f>IF($A29="","",TRIM(PROPER(受験者名簿!G35)))</f>
        <v/>
      </c>
      <c r="L29" s="290" t="str">
        <f>IF($A29="","",TRIM(PROPER(受験者名簿!H35)))</f>
        <v/>
      </c>
      <c r="M29" s="290" t="str">
        <f>IF($A29="","",受験者名簿!M35&amp;"")</f>
        <v/>
      </c>
      <c r="N29" s="290" t="str">
        <f>IF($A29="","",受験者名簿!L35&amp;"")</f>
        <v/>
      </c>
      <c r="O29" s="290" t="str">
        <f>IF($A29="","",受験者名簿!N35&amp;"")</f>
        <v/>
      </c>
      <c r="P29" s="290" t="str">
        <f>IF($A29="","",受験者名簿!O35&amp;"")</f>
        <v/>
      </c>
      <c r="Q29" s="290" t="str">
        <f>IF($A29="","",受験者名簿!P35&amp;"")</f>
        <v/>
      </c>
      <c r="R29" s="290" t="str">
        <f>IF($A29="","",受験者名簿!Q35&amp;"")</f>
        <v/>
      </c>
      <c r="S29" s="290" t="str">
        <f>IF($A29="","",受験者名簿!R35&amp;"")</f>
        <v/>
      </c>
      <c r="T29" s="290" t="str">
        <f>IF($A29="","",受験者名簿!S35&amp;"")</f>
        <v/>
      </c>
      <c r="U29" s="290" t="str">
        <f>IF($A29="","",受験者名簿!T35&amp;"")</f>
        <v/>
      </c>
      <c r="V29" s="290" t="str">
        <f>IF($A29="","",受験者名簿!U35&amp;"")</f>
        <v/>
      </c>
      <c r="W29" s="290" t="str">
        <f>IF($A29="","",受験者名簿!V35&amp;"")</f>
        <v/>
      </c>
      <c r="X29" s="290" t="str">
        <f>IF($A29="","",受験者名簿!W35&amp;"")</f>
        <v/>
      </c>
      <c r="Y29" s="290" t="str">
        <f>""</f>
        <v/>
      </c>
      <c r="Z29" s="290" t="str">
        <f>""</f>
        <v/>
      </c>
      <c r="AA29" s="290" t="str">
        <f>""</f>
        <v/>
      </c>
      <c r="AB29" s="290" t="str">
        <f>""</f>
        <v/>
      </c>
      <c r="AC29" s="290" t="str">
        <f>IF($A29="","",受験者名簿!I35&amp;"")</f>
        <v/>
      </c>
      <c r="AD29" s="290" t="str">
        <f>""</f>
        <v/>
      </c>
      <c r="AE29" s="290" t="str">
        <f>""</f>
        <v/>
      </c>
      <c r="AF29" s="290" t="str">
        <f t="shared" si="1"/>
        <v/>
      </c>
      <c r="AG29" s="290" t="str">
        <f>IF($A29="","",受験者名簿!B35)</f>
        <v/>
      </c>
      <c r="AH29" s="290" t="str">
        <f>IF($A29="","",受験者名簿!AE35)</f>
        <v/>
      </c>
      <c r="AI29" s="292" t="str">
        <f>IF($A29="","",受験者名簿!AF35)</f>
        <v/>
      </c>
      <c r="AJ29" s="290" t="str">
        <f>IF($A29="","",受験者名簿!AG35)</f>
        <v/>
      </c>
      <c r="AK29" s="290" t="str">
        <f>IF($A29="","",受験者名簿!AH35)</f>
        <v/>
      </c>
      <c r="AL29" s="290" t="str">
        <f>IF($A29="","",受験申込書!$M$51)</f>
        <v/>
      </c>
      <c r="AM29" s="290" t="str">
        <f>IF($A29="","",受験申込書!$M$52)</f>
        <v/>
      </c>
      <c r="AN29" s="290" t="str">
        <f>IF($A29="","",受験申込書!$M$54)</f>
        <v/>
      </c>
      <c r="AO29" s="290" t="str">
        <f>IF($A29="","",受験申込書!$M$55)</f>
        <v/>
      </c>
      <c r="AP29" s="290" t="str">
        <f>IF($A29="","",受験申込書!$M$56)</f>
        <v/>
      </c>
      <c r="AQ29" s="290" t="str">
        <f>IF($A29="","",受験申込書!$M$57)</f>
        <v/>
      </c>
      <c r="AR29" s="290" t="str">
        <f>IF($A29="","",受験申込書!$M$58)</f>
        <v/>
      </c>
      <c r="AS29" s="290" t="str">
        <f>IF($A29="","",受験申込書!$M$59)</f>
        <v/>
      </c>
      <c r="AT29" s="290" t="str">
        <f>IF($A29="","",受験申込書!$M$60)</f>
        <v/>
      </c>
      <c r="AU29" s="290" t="str">
        <f>IF($A29="","",受験申込書!$M$61)</f>
        <v/>
      </c>
      <c r="AV29" s="290" t="str">
        <f>IF($A29="","",受験申込書!$M$62)</f>
        <v/>
      </c>
      <c r="AW29" s="290" t="str">
        <f>IF($A29="","",受験申込書!$M$63)</f>
        <v/>
      </c>
      <c r="AX29" s="290" t="str">
        <f>IF($A29="","",受験申込書!$M$53)</f>
        <v/>
      </c>
      <c r="AY29" s="290" t="str">
        <f>IF($A29="","",受験申込書!$M$53)</f>
        <v/>
      </c>
      <c r="AZ29" s="290" t="str">
        <f>IF($A29="","",受験申込書!$N$28)</f>
        <v/>
      </c>
      <c r="BA29" s="290" t="str">
        <f>IF($A29="","",受験者名簿!AC35)</f>
        <v/>
      </c>
      <c r="BB29" s="290" t="str">
        <f>IF($A29="","",受験申込書!$M$44)</f>
        <v/>
      </c>
      <c r="BC29" s="290" t="str">
        <f>IF($A29="","",受験申込書!$M$46)</f>
        <v/>
      </c>
      <c r="BD29" s="290" t="str">
        <f t="shared" si="2"/>
        <v/>
      </c>
      <c r="BE29" s="290" t="str">
        <f>IF($A29="","",受験申込書!$M$47)</f>
        <v/>
      </c>
      <c r="BF29" s="290" t="str">
        <f>IF($A29="","",受験申込書!$M$48)</f>
        <v/>
      </c>
      <c r="BG29" s="290" t="str">
        <f t="shared" si="3"/>
        <v/>
      </c>
      <c r="BH29" s="290" t="str">
        <f t="shared" si="4"/>
        <v/>
      </c>
      <c r="BI29" s="290" t="str">
        <f>IF($A29="","",受験申込書!$M$13)</f>
        <v/>
      </c>
      <c r="BJ29" s="290" t="str">
        <f>IF($A29="","",受験申込書!$M$14)</f>
        <v/>
      </c>
    </row>
    <row r="30" spans="1:62" ht="15.75" customHeight="1" x14ac:dyDescent="0.15">
      <c r="A30" s="290" t="str">
        <f>IF(受験者名簿!$C36="","",受験者名簿!A36)</f>
        <v/>
      </c>
      <c r="B30" s="291" t="str">
        <f>IF($A30="","",受験者名簿!Z36)</f>
        <v/>
      </c>
      <c r="C30" s="291" t="str">
        <f t="shared" si="0"/>
        <v/>
      </c>
      <c r="D30" s="291" t="str">
        <f>IF($A30="","",受験者名簿!AA36)</f>
        <v/>
      </c>
      <c r="E30" s="290" t="str">
        <f>""</f>
        <v/>
      </c>
      <c r="F30" s="291" t="str">
        <f>IF($A30="","",TEXT(SUBSTITUTE(受験者名簿!J36,".","/"),"yyyy/mm/dd"))</f>
        <v/>
      </c>
      <c r="G30" s="290" t="str">
        <f>IF($A30="","",TRIM(受験者名簿!C36))</f>
        <v/>
      </c>
      <c r="H30" s="290" t="str">
        <f>IF($A30="","",TRIM(受験者名簿!D36))</f>
        <v/>
      </c>
      <c r="I30" s="290" t="str">
        <f>IF($A30="","",DBCS(TRIM(PHONETIC(受験者名簿!E36))))</f>
        <v/>
      </c>
      <c r="J30" s="290" t="str">
        <f>IF($A30="","",DBCS(TRIM(PHONETIC(受験者名簿!F36))))</f>
        <v/>
      </c>
      <c r="K30" s="290" t="str">
        <f>IF($A30="","",TRIM(PROPER(受験者名簿!G36)))</f>
        <v/>
      </c>
      <c r="L30" s="290" t="str">
        <f>IF($A30="","",TRIM(PROPER(受験者名簿!H36)))</f>
        <v/>
      </c>
      <c r="M30" s="290" t="str">
        <f>IF($A30="","",受験者名簿!M36&amp;"")</f>
        <v/>
      </c>
      <c r="N30" s="290" t="str">
        <f>IF($A30="","",受験者名簿!L36&amp;"")</f>
        <v/>
      </c>
      <c r="O30" s="290" t="str">
        <f>IF($A30="","",受験者名簿!N36&amp;"")</f>
        <v/>
      </c>
      <c r="P30" s="290" t="str">
        <f>IF($A30="","",受験者名簿!O36&amp;"")</f>
        <v/>
      </c>
      <c r="Q30" s="290" t="str">
        <f>IF($A30="","",受験者名簿!P36&amp;"")</f>
        <v/>
      </c>
      <c r="R30" s="290" t="str">
        <f>IF($A30="","",受験者名簿!Q36&amp;"")</f>
        <v/>
      </c>
      <c r="S30" s="290" t="str">
        <f>IF($A30="","",受験者名簿!R36&amp;"")</f>
        <v/>
      </c>
      <c r="T30" s="290" t="str">
        <f>IF($A30="","",受験者名簿!S36&amp;"")</f>
        <v/>
      </c>
      <c r="U30" s="290" t="str">
        <f>IF($A30="","",受験者名簿!T36&amp;"")</f>
        <v/>
      </c>
      <c r="V30" s="290" t="str">
        <f>IF($A30="","",受験者名簿!U36&amp;"")</f>
        <v/>
      </c>
      <c r="W30" s="290" t="str">
        <f>IF($A30="","",受験者名簿!V36&amp;"")</f>
        <v/>
      </c>
      <c r="X30" s="290" t="str">
        <f>IF($A30="","",受験者名簿!W36&amp;"")</f>
        <v/>
      </c>
      <c r="Y30" s="290" t="str">
        <f>""</f>
        <v/>
      </c>
      <c r="Z30" s="290" t="str">
        <f>""</f>
        <v/>
      </c>
      <c r="AA30" s="290" t="str">
        <f>""</f>
        <v/>
      </c>
      <c r="AB30" s="290" t="str">
        <f>""</f>
        <v/>
      </c>
      <c r="AC30" s="290" t="str">
        <f>IF($A30="","",受験者名簿!I36&amp;"")</f>
        <v/>
      </c>
      <c r="AD30" s="290" t="str">
        <f>""</f>
        <v/>
      </c>
      <c r="AE30" s="290" t="str">
        <f>""</f>
        <v/>
      </c>
      <c r="AF30" s="290" t="str">
        <f t="shared" si="1"/>
        <v/>
      </c>
      <c r="AG30" s="290" t="str">
        <f>IF($A30="","",受験者名簿!B36)</f>
        <v/>
      </c>
      <c r="AH30" s="290" t="str">
        <f>IF($A30="","",受験者名簿!AE36)</f>
        <v/>
      </c>
      <c r="AI30" s="292" t="str">
        <f>IF($A30="","",受験者名簿!AF36)</f>
        <v/>
      </c>
      <c r="AJ30" s="290" t="str">
        <f>IF($A30="","",受験者名簿!AG36)</f>
        <v/>
      </c>
      <c r="AK30" s="290" t="str">
        <f>IF($A30="","",受験者名簿!AH36)</f>
        <v/>
      </c>
      <c r="AL30" s="290" t="str">
        <f>IF($A30="","",受験申込書!$M$51)</f>
        <v/>
      </c>
      <c r="AM30" s="290" t="str">
        <f>IF($A30="","",受験申込書!$M$52)</f>
        <v/>
      </c>
      <c r="AN30" s="290" t="str">
        <f>IF($A30="","",受験申込書!$M$54)</f>
        <v/>
      </c>
      <c r="AO30" s="290" t="str">
        <f>IF($A30="","",受験申込書!$M$55)</f>
        <v/>
      </c>
      <c r="AP30" s="290" t="str">
        <f>IF($A30="","",受験申込書!$M$56)</f>
        <v/>
      </c>
      <c r="AQ30" s="290" t="str">
        <f>IF($A30="","",受験申込書!$M$57)</f>
        <v/>
      </c>
      <c r="AR30" s="290" t="str">
        <f>IF($A30="","",受験申込書!$M$58)</f>
        <v/>
      </c>
      <c r="AS30" s="290" t="str">
        <f>IF($A30="","",受験申込書!$M$59)</f>
        <v/>
      </c>
      <c r="AT30" s="290" t="str">
        <f>IF($A30="","",受験申込書!$M$60)</f>
        <v/>
      </c>
      <c r="AU30" s="290" t="str">
        <f>IF($A30="","",受験申込書!$M$61)</f>
        <v/>
      </c>
      <c r="AV30" s="290" t="str">
        <f>IF($A30="","",受験申込書!$M$62)</f>
        <v/>
      </c>
      <c r="AW30" s="290" t="str">
        <f>IF($A30="","",受験申込書!$M$63)</f>
        <v/>
      </c>
      <c r="AX30" s="290" t="str">
        <f>IF($A30="","",受験申込書!$M$53)</f>
        <v/>
      </c>
      <c r="AY30" s="290" t="str">
        <f>IF($A30="","",受験申込書!$M$53)</f>
        <v/>
      </c>
      <c r="AZ30" s="290" t="str">
        <f>IF($A30="","",受験申込書!$N$28)</f>
        <v/>
      </c>
      <c r="BA30" s="290" t="str">
        <f>IF($A30="","",受験者名簿!AC36)</f>
        <v/>
      </c>
      <c r="BB30" s="290" t="str">
        <f>IF($A30="","",受験申込書!$M$44)</f>
        <v/>
      </c>
      <c r="BC30" s="290" t="str">
        <f>IF($A30="","",受験申込書!$M$46)</f>
        <v/>
      </c>
      <c r="BD30" s="290" t="str">
        <f t="shared" si="2"/>
        <v/>
      </c>
      <c r="BE30" s="290" t="str">
        <f>IF($A30="","",受験申込書!$M$47)</f>
        <v/>
      </c>
      <c r="BF30" s="290" t="str">
        <f>IF($A30="","",受験申込書!$M$48)</f>
        <v/>
      </c>
      <c r="BG30" s="290" t="str">
        <f t="shared" si="3"/>
        <v/>
      </c>
      <c r="BH30" s="290" t="str">
        <f t="shared" si="4"/>
        <v/>
      </c>
      <c r="BI30" s="290" t="str">
        <f>IF($A30="","",受験申込書!$M$13)</f>
        <v/>
      </c>
      <c r="BJ30" s="290" t="str">
        <f>IF($A30="","",受験申込書!$M$14)</f>
        <v/>
      </c>
    </row>
    <row r="31" spans="1:62" ht="15.75" customHeight="1" x14ac:dyDescent="0.15">
      <c r="A31" s="290" t="str">
        <f>IF(受験者名簿!$C37="","",受験者名簿!A37)</f>
        <v/>
      </c>
      <c r="B31" s="291" t="str">
        <f>IF($A31="","",受験者名簿!Z37)</f>
        <v/>
      </c>
      <c r="C31" s="291" t="str">
        <f t="shared" si="0"/>
        <v/>
      </c>
      <c r="D31" s="291" t="str">
        <f>IF($A31="","",受験者名簿!AA37)</f>
        <v/>
      </c>
      <c r="E31" s="290" t="str">
        <f>""</f>
        <v/>
      </c>
      <c r="F31" s="291" t="str">
        <f>IF($A31="","",TEXT(SUBSTITUTE(受験者名簿!J37,".","/"),"yyyy/mm/dd"))</f>
        <v/>
      </c>
      <c r="G31" s="290" t="str">
        <f>IF($A31="","",TRIM(受験者名簿!C37))</f>
        <v/>
      </c>
      <c r="H31" s="290" t="str">
        <f>IF($A31="","",TRIM(受験者名簿!D37))</f>
        <v/>
      </c>
      <c r="I31" s="290" t="str">
        <f>IF($A31="","",DBCS(TRIM(PHONETIC(受験者名簿!E37))))</f>
        <v/>
      </c>
      <c r="J31" s="290" t="str">
        <f>IF($A31="","",DBCS(TRIM(PHONETIC(受験者名簿!F37))))</f>
        <v/>
      </c>
      <c r="K31" s="290" t="str">
        <f>IF($A31="","",TRIM(PROPER(受験者名簿!G37)))</f>
        <v/>
      </c>
      <c r="L31" s="290" t="str">
        <f>IF($A31="","",TRIM(PROPER(受験者名簿!H37)))</f>
        <v/>
      </c>
      <c r="M31" s="290" t="str">
        <f>IF($A31="","",受験者名簿!M37&amp;"")</f>
        <v/>
      </c>
      <c r="N31" s="290" t="str">
        <f>IF($A31="","",受験者名簿!L37&amp;"")</f>
        <v/>
      </c>
      <c r="O31" s="290" t="str">
        <f>IF($A31="","",受験者名簿!N37&amp;"")</f>
        <v/>
      </c>
      <c r="P31" s="290" t="str">
        <f>IF($A31="","",受験者名簿!O37&amp;"")</f>
        <v/>
      </c>
      <c r="Q31" s="290" t="str">
        <f>IF($A31="","",受験者名簿!P37&amp;"")</f>
        <v/>
      </c>
      <c r="R31" s="290" t="str">
        <f>IF($A31="","",受験者名簿!Q37&amp;"")</f>
        <v/>
      </c>
      <c r="S31" s="290" t="str">
        <f>IF($A31="","",受験者名簿!R37&amp;"")</f>
        <v/>
      </c>
      <c r="T31" s="290" t="str">
        <f>IF($A31="","",受験者名簿!S37&amp;"")</f>
        <v/>
      </c>
      <c r="U31" s="290" t="str">
        <f>IF($A31="","",受験者名簿!T37&amp;"")</f>
        <v/>
      </c>
      <c r="V31" s="290" t="str">
        <f>IF($A31="","",受験者名簿!U37&amp;"")</f>
        <v/>
      </c>
      <c r="W31" s="290" t="str">
        <f>IF($A31="","",受験者名簿!V37&amp;"")</f>
        <v/>
      </c>
      <c r="X31" s="290" t="str">
        <f>IF($A31="","",受験者名簿!W37&amp;"")</f>
        <v/>
      </c>
      <c r="Y31" s="290" t="str">
        <f>""</f>
        <v/>
      </c>
      <c r="Z31" s="290" t="str">
        <f>""</f>
        <v/>
      </c>
      <c r="AA31" s="290" t="str">
        <f>""</f>
        <v/>
      </c>
      <c r="AB31" s="290" t="str">
        <f>""</f>
        <v/>
      </c>
      <c r="AC31" s="290" t="str">
        <f>IF($A31="","",受験者名簿!I37&amp;"")</f>
        <v/>
      </c>
      <c r="AD31" s="290" t="str">
        <f>""</f>
        <v/>
      </c>
      <c r="AE31" s="290" t="str">
        <f>""</f>
        <v/>
      </c>
      <c r="AF31" s="290" t="str">
        <f t="shared" si="1"/>
        <v/>
      </c>
      <c r="AG31" s="290" t="str">
        <f>IF($A31="","",受験者名簿!B37)</f>
        <v/>
      </c>
      <c r="AH31" s="290" t="str">
        <f>IF($A31="","",受験者名簿!AE37)</f>
        <v/>
      </c>
      <c r="AI31" s="292" t="str">
        <f>IF($A31="","",受験者名簿!AF37)</f>
        <v/>
      </c>
      <c r="AJ31" s="290" t="str">
        <f>IF($A31="","",受験者名簿!AG37)</f>
        <v/>
      </c>
      <c r="AK31" s="290" t="str">
        <f>IF($A31="","",受験者名簿!AH37)</f>
        <v/>
      </c>
      <c r="AL31" s="290" t="str">
        <f>IF($A31="","",受験申込書!$M$51)</f>
        <v/>
      </c>
      <c r="AM31" s="290" t="str">
        <f>IF($A31="","",受験申込書!$M$52)</f>
        <v/>
      </c>
      <c r="AN31" s="290" t="str">
        <f>IF($A31="","",受験申込書!$M$54)</f>
        <v/>
      </c>
      <c r="AO31" s="290" t="str">
        <f>IF($A31="","",受験申込書!$M$55)</f>
        <v/>
      </c>
      <c r="AP31" s="290" t="str">
        <f>IF($A31="","",受験申込書!$M$56)</f>
        <v/>
      </c>
      <c r="AQ31" s="290" t="str">
        <f>IF($A31="","",受験申込書!$M$57)</f>
        <v/>
      </c>
      <c r="AR31" s="290" t="str">
        <f>IF($A31="","",受験申込書!$M$58)</f>
        <v/>
      </c>
      <c r="AS31" s="290" t="str">
        <f>IF($A31="","",受験申込書!$M$59)</f>
        <v/>
      </c>
      <c r="AT31" s="290" t="str">
        <f>IF($A31="","",受験申込書!$M$60)</f>
        <v/>
      </c>
      <c r="AU31" s="290" t="str">
        <f>IF($A31="","",受験申込書!$M$61)</f>
        <v/>
      </c>
      <c r="AV31" s="290" t="str">
        <f>IF($A31="","",受験申込書!$M$62)</f>
        <v/>
      </c>
      <c r="AW31" s="290" t="str">
        <f>IF($A31="","",受験申込書!$M$63)</f>
        <v/>
      </c>
      <c r="AX31" s="290" t="str">
        <f>IF($A31="","",受験申込書!$M$53)</f>
        <v/>
      </c>
      <c r="AY31" s="290" t="str">
        <f>IF($A31="","",受験申込書!$M$53)</f>
        <v/>
      </c>
      <c r="AZ31" s="290" t="str">
        <f>IF($A31="","",受験申込書!$N$28)</f>
        <v/>
      </c>
      <c r="BA31" s="290" t="str">
        <f>IF($A31="","",受験者名簿!AC37)</f>
        <v/>
      </c>
      <c r="BB31" s="290" t="str">
        <f>IF($A31="","",受験申込書!$M$44)</f>
        <v/>
      </c>
      <c r="BC31" s="290" t="str">
        <f>IF($A31="","",受験申込書!$M$46)</f>
        <v/>
      </c>
      <c r="BD31" s="290" t="str">
        <f t="shared" si="2"/>
        <v/>
      </c>
      <c r="BE31" s="290" t="str">
        <f>IF($A31="","",受験申込書!$M$47)</f>
        <v/>
      </c>
      <c r="BF31" s="290" t="str">
        <f>IF($A31="","",受験申込書!$M$48)</f>
        <v/>
      </c>
      <c r="BG31" s="290" t="str">
        <f t="shared" si="3"/>
        <v/>
      </c>
      <c r="BH31" s="290" t="str">
        <f t="shared" si="4"/>
        <v/>
      </c>
      <c r="BI31" s="290" t="str">
        <f>IF($A31="","",受験申込書!$M$13)</f>
        <v/>
      </c>
      <c r="BJ31" s="290" t="str">
        <f>IF($A31="","",受験申込書!$M$14)</f>
        <v/>
      </c>
    </row>
    <row r="32" spans="1:62" ht="15.75" customHeight="1" x14ac:dyDescent="0.15">
      <c r="A32" s="290" t="str">
        <f>IF(受験者名簿!$C38="","",受験者名簿!A38)</f>
        <v/>
      </c>
      <c r="B32" s="291" t="str">
        <f>IF($A32="","",受験者名簿!Z38)</f>
        <v/>
      </c>
      <c r="C32" s="291" t="str">
        <f t="shared" si="0"/>
        <v/>
      </c>
      <c r="D32" s="291" t="str">
        <f>IF($A32="","",受験者名簿!AA38)</f>
        <v/>
      </c>
      <c r="E32" s="290" t="str">
        <f>""</f>
        <v/>
      </c>
      <c r="F32" s="291" t="str">
        <f>IF($A32="","",TEXT(SUBSTITUTE(受験者名簿!J38,".","/"),"yyyy/mm/dd"))</f>
        <v/>
      </c>
      <c r="G32" s="290" t="str">
        <f>IF($A32="","",TRIM(受験者名簿!C38))</f>
        <v/>
      </c>
      <c r="H32" s="290" t="str">
        <f>IF($A32="","",TRIM(受験者名簿!D38))</f>
        <v/>
      </c>
      <c r="I32" s="290" t="str">
        <f>IF($A32="","",DBCS(TRIM(PHONETIC(受験者名簿!E38))))</f>
        <v/>
      </c>
      <c r="J32" s="290" t="str">
        <f>IF($A32="","",DBCS(TRIM(PHONETIC(受験者名簿!F38))))</f>
        <v/>
      </c>
      <c r="K32" s="290" t="str">
        <f>IF($A32="","",TRIM(PROPER(受験者名簿!G38)))</f>
        <v/>
      </c>
      <c r="L32" s="290" t="str">
        <f>IF($A32="","",TRIM(PROPER(受験者名簿!H38)))</f>
        <v/>
      </c>
      <c r="M32" s="290" t="str">
        <f>IF($A32="","",受験者名簿!M38&amp;"")</f>
        <v/>
      </c>
      <c r="N32" s="290" t="str">
        <f>IF($A32="","",受験者名簿!L38&amp;"")</f>
        <v/>
      </c>
      <c r="O32" s="290" t="str">
        <f>IF($A32="","",受験者名簿!N38&amp;"")</f>
        <v/>
      </c>
      <c r="P32" s="290" t="str">
        <f>IF($A32="","",受験者名簿!O38&amp;"")</f>
        <v/>
      </c>
      <c r="Q32" s="290" t="str">
        <f>IF($A32="","",受験者名簿!P38&amp;"")</f>
        <v/>
      </c>
      <c r="R32" s="290" t="str">
        <f>IF($A32="","",受験者名簿!Q38&amp;"")</f>
        <v/>
      </c>
      <c r="S32" s="290" t="str">
        <f>IF($A32="","",受験者名簿!R38&amp;"")</f>
        <v/>
      </c>
      <c r="T32" s="290" t="str">
        <f>IF($A32="","",受験者名簿!S38&amp;"")</f>
        <v/>
      </c>
      <c r="U32" s="290" t="str">
        <f>IF($A32="","",受験者名簿!T38&amp;"")</f>
        <v/>
      </c>
      <c r="V32" s="290" t="str">
        <f>IF($A32="","",受験者名簿!U38&amp;"")</f>
        <v/>
      </c>
      <c r="W32" s="290" t="str">
        <f>IF($A32="","",受験者名簿!V38&amp;"")</f>
        <v/>
      </c>
      <c r="X32" s="290" t="str">
        <f>IF($A32="","",受験者名簿!W38&amp;"")</f>
        <v/>
      </c>
      <c r="Y32" s="290" t="str">
        <f>""</f>
        <v/>
      </c>
      <c r="Z32" s="290" t="str">
        <f>""</f>
        <v/>
      </c>
      <c r="AA32" s="290" t="str">
        <f>""</f>
        <v/>
      </c>
      <c r="AB32" s="290" t="str">
        <f>""</f>
        <v/>
      </c>
      <c r="AC32" s="290" t="str">
        <f>IF($A32="","",受験者名簿!I38&amp;"")</f>
        <v/>
      </c>
      <c r="AD32" s="290" t="str">
        <f>""</f>
        <v/>
      </c>
      <c r="AE32" s="290" t="str">
        <f>""</f>
        <v/>
      </c>
      <c r="AF32" s="290" t="str">
        <f t="shared" si="1"/>
        <v/>
      </c>
      <c r="AG32" s="290" t="str">
        <f>IF($A32="","",受験者名簿!B38)</f>
        <v/>
      </c>
      <c r="AH32" s="290" t="str">
        <f>IF($A32="","",受験者名簿!AE38)</f>
        <v/>
      </c>
      <c r="AI32" s="292" t="str">
        <f>IF($A32="","",受験者名簿!AF38)</f>
        <v/>
      </c>
      <c r="AJ32" s="290" t="str">
        <f>IF($A32="","",受験者名簿!AG38)</f>
        <v/>
      </c>
      <c r="AK32" s="290" t="str">
        <f>IF($A32="","",受験者名簿!AH38)</f>
        <v/>
      </c>
      <c r="AL32" s="290" t="str">
        <f>IF($A32="","",受験申込書!$M$51)</f>
        <v/>
      </c>
      <c r="AM32" s="290" t="str">
        <f>IF($A32="","",受験申込書!$M$52)</f>
        <v/>
      </c>
      <c r="AN32" s="290" t="str">
        <f>IF($A32="","",受験申込書!$M$54)</f>
        <v/>
      </c>
      <c r="AO32" s="290" t="str">
        <f>IF($A32="","",受験申込書!$M$55)</f>
        <v/>
      </c>
      <c r="AP32" s="290" t="str">
        <f>IF($A32="","",受験申込書!$M$56)</f>
        <v/>
      </c>
      <c r="AQ32" s="290" t="str">
        <f>IF($A32="","",受験申込書!$M$57)</f>
        <v/>
      </c>
      <c r="AR32" s="290" t="str">
        <f>IF($A32="","",受験申込書!$M$58)</f>
        <v/>
      </c>
      <c r="AS32" s="290" t="str">
        <f>IF($A32="","",受験申込書!$M$59)</f>
        <v/>
      </c>
      <c r="AT32" s="290" t="str">
        <f>IF($A32="","",受験申込書!$M$60)</f>
        <v/>
      </c>
      <c r="AU32" s="290" t="str">
        <f>IF($A32="","",受験申込書!$M$61)</f>
        <v/>
      </c>
      <c r="AV32" s="290" t="str">
        <f>IF($A32="","",受験申込書!$M$62)</f>
        <v/>
      </c>
      <c r="AW32" s="290" t="str">
        <f>IF($A32="","",受験申込書!$M$63)</f>
        <v/>
      </c>
      <c r="AX32" s="290" t="str">
        <f>IF($A32="","",受験申込書!$M$53)</f>
        <v/>
      </c>
      <c r="AY32" s="290" t="str">
        <f>IF($A32="","",受験申込書!$M$53)</f>
        <v/>
      </c>
      <c r="AZ32" s="290" t="str">
        <f>IF($A32="","",受験申込書!$N$28)</f>
        <v/>
      </c>
      <c r="BA32" s="290" t="str">
        <f>IF($A32="","",受験者名簿!AC38)</f>
        <v/>
      </c>
      <c r="BB32" s="290" t="str">
        <f>IF($A32="","",受験申込書!$M$44)</f>
        <v/>
      </c>
      <c r="BC32" s="290" t="str">
        <f>IF($A32="","",受験申込書!$M$46)</f>
        <v/>
      </c>
      <c r="BD32" s="290" t="str">
        <f t="shared" si="2"/>
        <v/>
      </c>
      <c r="BE32" s="290" t="str">
        <f>IF($A32="","",受験申込書!$M$47)</f>
        <v/>
      </c>
      <c r="BF32" s="290" t="str">
        <f>IF($A32="","",受験申込書!$M$48)</f>
        <v/>
      </c>
      <c r="BG32" s="290" t="str">
        <f t="shared" si="3"/>
        <v/>
      </c>
      <c r="BH32" s="290" t="str">
        <f t="shared" si="4"/>
        <v/>
      </c>
      <c r="BI32" s="290" t="str">
        <f>IF($A32="","",受験申込書!$M$13)</f>
        <v/>
      </c>
      <c r="BJ32" s="290" t="str">
        <f>IF($A32="","",受験申込書!$M$14)</f>
        <v/>
      </c>
    </row>
    <row r="33" spans="1:62" ht="15.75" customHeight="1" x14ac:dyDescent="0.15">
      <c r="A33" s="290" t="str">
        <f>IF(受験者名簿!$C39="","",受験者名簿!A39)</f>
        <v/>
      </c>
      <c r="B33" s="291" t="str">
        <f>IF($A33="","",受験者名簿!Z39)</f>
        <v/>
      </c>
      <c r="C33" s="291" t="str">
        <f t="shared" si="0"/>
        <v/>
      </c>
      <c r="D33" s="291" t="str">
        <f>IF($A33="","",受験者名簿!AA39)</f>
        <v/>
      </c>
      <c r="E33" s="290" t="str">
        <f>""</f>
        <v/>
      </c>
      <c r="F33" s="291" t="str">
        <f>IF($A33="","",TEXT(SUBSTITUTE(受験者名簿!J39,".","/"),"yyyy/mm/dd"))</f>
        <v/>
      </c>
      <c r="G33" s="290" t="str">
        <f>IF($A33="","",TRIM(受験者名簿!C39))</f>
        <v/>
      </c>
      <c r="H33" s="290" t="str">
        <f>IF($A33="","",TRIM(受験者名簿!D39))</f>
        <v/>
      </c>
      <c r="I33" s="290" t="str">
        <f>IF($A33="","",DBCS(TRIM(PHONETIC(受験者名簿!E39))))</f>
        <v/>
      </c>
      <c r="J33" s="290" t="str">
        <f>IF($A33="","",DBCS(TRIM(PHONETIC(受験者名簿!F39))))</f>
        <v/>
      </c>
      <c r="K33" s="290" t="str">
        <f>IF($A33="","",TRIM(PROPER(受験者名簿!G39)))</f>
        <v/>
      </c>
      <c r="L33" s="290" t="str">
        <f>IF($A33="","",TRIM(PROPER(受験者名簿!H39)))</f>
        <v/>
      </c>
      <c r="M33" s="290" t="str">
        <f>IF($A33="","",受験者名簿!M39&amp;"")</f>
        <v/>
      </c>
      <c r="N33" s="290" t="str">
        <f>IF($A33="","",受験者名簿!L39&amp;"")</f>
        <v/>
      </c>
      <c r="O33" s="290" t="str">
        <f>IF($A33="","",受験者名簿!N39&amp;"")</f>
        <v/>
      </c>
      <c r="P33" s="290" t="str">
        <f>IF($A33="","",受験者名簿!O39&amp;"")</f>
        <v/>
      </c>
      <c r="Q33" s="290" t="str">
        <f>IF($A33="","",受験者名簿!P39&amp;"")</f>
        <v/>
      </c>
      <c r="R33" s="290" t="str">
        <f>IF($A33="","",受験者名簿!Q39&amp;"")</f>
        <v/>
      </c>
      <c r="S33" s="290" t="str">
        <f>IF($A33="","",受験者名簿!R39&amp;"")</f>
        <v/>
      </c>
      <c r="T33" s="290" t="str">
        <f>IF($A33="","",受験者名簿!S39&amp;"")</f>
        <v/>
      </c>
      <c r="U33" s="290" t="str">
        <f>IF($A33="","",受験者名簿!T39&amp;"")</f>
        <v/>
      </c>
      <c r="V33" s="290" t="str">
        <f>IF($A33="","",受験者名簿!U39&amp;"")</f>
        <v/>
      </c>
      <c r="W33" s="290" t="str">
        <f>IF($A33="","",受験者名簿!V39&amp;"")</f>
        <v/>
      </c>
      <c r="X33" s="290" t="str">
        <f>IF($A33="","",受験者名簿!W39&amp;"")</f>
        <v/>
      </c>
      <c r="Y33" s="290" t="str">
        <f>""</f>
        <v/>
      </c>
      <c r="Z33" s="290" t="str">
        <f>""</f>
        <v/>
      </c>
      <c r="AA33" s="290" t="str">
        <f>""</f>
        <v/>
      </c>
      <c r="AB33" s="290" t="str">
        <f>""</f>
        <v/>
      </c>
      <c r="AC33" s="290" t="str">
        <f>IF($A33="","",受験者名簿!I39&amp;"")</f>
        <v/>
      </c>
      <c r="AD33" s="290" t="str">
        <f>""</f>
        <v/>
      </c>
      <c r="AE33" s="290" t="str">
        <f>""</f>
        <v/>
      </c>
      <c r="AF33" s="290" t="str">
        <f t="shared" si="1"/>
        <v/>
      </c>
      <c r="AG33" s="290" t="str">
        <f>IF($A33="","",受験者名簿!B39)</f>
        <v/>
      </c>
      <c r="AH33" s="290" t="str">
        <f>IF($A33="","",受験者名簿!AE39)</f>
        <v/>
      </c>
      <c r="AI33" s="292" t="str">
        <f>IF($A33="","",受験者名簿!AF39)</f>
        <v/>
      </c>
      <c r="AJ33" s="290" t="str">
        <f>IF($A33="","",受験者名簿!AG39)</f>
        <v/>
      </c>
      <c r="AK33" s="290" t="str">
        <f>IF($A33="","",受験者名簿!AH39)</f>
        <v/>
      </c>
      <c r="AL33" s="290" t="str">
        <f>IF($A33="","",受験申込書!$M$51)</f>
        <v/>
      </c>
      <c r="AM33" s="290" t="str">
        <f>IF($A33="","",受験申込書!$M$52)</f>
        <v/>
      </c>
      <c r="AN33" s="290" t="str">
        <f>IF($A33="","",受験申込書!$M$54)</f>
        <v/>
      </c>
      <c r="AO33" s="290" t="str">
        <f>IF($A33="","",受験申込書!$M$55)</f>
        <v/>
      </c>
      <c r="AP33" s="290" t="str">
        <f>IF($A33="","",受験申込書!$M$56)</f>
        <v/>
      </c>
      <c r="AQ33" s="290" t="str">
        <f>IF($A33="","",受験申込書!$M$57)</f>
        <v/>
      </c>
      <c r="AR33" s="290" t="str">
        <f>IF($A33="","",受験申込書!$M$58)</f>
        <v/>
      </c>
      <c r="AS33" s="290" t="str">
        <f>IF($A33="","",受験申込書!$M$59)</f>
        <v/>
      </c>
      <c r="AT33" s="290" t="str">
        <f>IF($A33="","",受験申込書!$M$60)</f>
        <v/>
      </c>
      <c r="AU33" s="290" t="str">
        <f>IF($A33="","",受験申込書!$M$61)</f>
        <v/>
      </c>
      <c r="AV33" s="290" t="str">
        <f>IF($A33="","",受験申込書!$M$62)</f>
        <v/>
      </c>
      <c r="AW33" s="290" t="str">
        <f>IF($A33="","",受験申込書!$M$63)</f>
        <v/>
      </c>
      <c r="AX33" s="290" t="str">
        <f>IF($A33="","",受験申込書!$M$53)</f>
        <v/>
      </c>
      <c r="AY33" s="290" t="str">
        <f>IF($A33="","",受験申込書!$M$53)</f>
        <v/>
      </c>
      <c r="AZ33" s="290" t="str">
        <f>IF($A33="","",受験申込書!$N$28)</f>
        <v/>
      </c>
      <c r="BA33" s="290" t="str">
        <f>IF($A33="","",受験者名簿!AC39)</f>
        <v/>
      </c>
      <c r="BB33" s="290" t="str">
        <f>IF($A33="","",受験申込書!$M$44)</f>
        <v/>
      </c>
      <c r="BC33" s="290" t="str">
        <f>IF($A33="","",受験申込書!$M$46)</f>
        <v/>
      </c>
      <c r="BD33" s="290" t="str">
        <f t="shared" si="2"/>
        <v/>
      </c>
      <c r="BE33" s="290" t="str">
        <f>IF($A33="","",受験申込書!$M$47)</f>
        <v/>
      </c>
      <c r="BF33" s="290" t="str">
        <f>IF($A33="","",受験申込書!$M$48)</f>
        <v/>
      </c>
      <c r="BG33" s="290" t="str">
        <f t="shared" si="3"/>
        <v/>
      </c>
      <c r="BH33" s="290" t="str">
        <f t="shared" si="4"/>
        <v/>
      </c>
      <c r="BI33" s="290" t="str">
        <f>IF($A33="","",受験申込書!$M$13)</f>
        <v/>
      </c>
      <c r="BJ33" s="290" t="str">
        <f>IF($A33="","",受験申込書!$M$14)</f>
        <v/>
      </c>
    </row>
    <row r="34" spans="1:62" ht="15.75" customHeight="1" x14ac:dyDescent="0.15">
      <c r="A34" s="290" t="str">
        <f>IF(受験者名簿!$C40="","",受験者名簿!A40)</f>
        <v/>
      </c>
      <c r="B34" s="291" t="str">
        <f>IF($A34="","",受験者名簿!Z40)</f>
        <v/>
      </c>
      <c r="C34" s="291" t="str">
        <f t="shared" si="0"/>
        <v/>
      </c>
      <c r="D34" s="291" t="str">
        <f>IF($A34="","",受験者名簿!AA40)</f>
        <v/>
      </c>
      <c r="E34" s="290" t="str">
        <f>""</f>
        <v/>
      </c>
      <c r="F34" s="291" t="str">
        <f>IF($A34="","",TEXT(SUBSTITUTE(受験者名簿!J40,".","/"),"yyyy/mm/dd"))</f>
        <v/>
      </c>
      <c r="G34" s="290" t="str">
        <f>IF($A34="","",TRIM(受験者名簿!C40))</f>
        <v/>
      </c>
      <c r="H34" s="290" t="str">
        <f>IF($A34="","",TRIM(受験者名簿!D40))</f>
        <v/>
      </c>
      <c r="I34" s="290" t="str">
        <f>IF($A34="","",DBCS(TRIM(PHONETIC(受験者名簿!E40))))</f>
        <v/>
      </c>
      <c r="J34" s="290" t="str">
        <f>IF($A34="","",DBCS(TRIM(PHONETIC(受験者名簿!F40))))</f>
        <v/>
      </c>
      <c r="K34" s="290" t="str">
        <f>IF($A34="","",TRIM(PROPER(受験者名簿!G40)))</f>
        <v/>
      </c>
      <c r="L34" s="290" t="str">
        <f>IF($A34="","",TRIM(PROPER(受験者名簿!H40)))</f>
        <v/>
      </c>
      <c r="M34" s="290" t="str">
        <f>IF($A34="","",受験者名簿!M40&amp;"")</f>
        <v/>
      </c>
      <c r="N34" s="290" t="str">
        <f>IF($A34="","",受験者名簿!L40&amp;"")</f>
        <v/>
      </c>
      <c r="O34" s="290" t="str">
        <f>IF($A34="","",受験者名簿!N40&amp;"")</f>
        <v/>
      </c>
      <c r="P34" s="290" t="str">
        <f>IF($A34="","",受験者名簿!O40&amp;"")</f>
        <v/>
      </c>
      <c r="Q34" s="290" t="str">
        <f>IF($A34="","",受験者名簿!P40&amp;"")</f>
        <v/>
      </c>
      <c r="R34" s="290" t="str">
        <f>IF($A34="","",受験者名簿!Q40&amp;"")</f>
        <v/>
      </c>
      <c r="S34" s="290" t="str">
        <f>IF($A34="","",受験者名簿!R40&amp;"")</f>
        <v/>
      </c>
      <c r="T34" s="290" t="str">
        <f>IF($A34="","",受験者名簿!S40&amp;"")</f>
        <v/>
      </c>
      <c r="U34" s="290" t="str">
        <f>IF($A34="","",受験者名簿!T40&amp;"")</f>
        <v/>
      </c>
      <c r="V34" s="290" t="str">
        <f>IF($A34="","",受験者名簿!U40&amp;"")</f>
        <v/>
      </c>
      <c r="W34" s="290" t="str">
        <f>IF($A34="","",受験者名簿!V40&amp;"")</f>
        <v/>
      </c>
      <c r="X34" s="290" t="str">
        <f>IF($A34="","",受験者名簿!W40&amp;"")</f>
        <v/>
      </c>
      <c r="Y34" s="290" t="str">
        <f>""</f>
        <v/>
      </c>
      <c r="Z34" s="290" t="str">
        <f>""</f>
        <v/>
      </c>
      <c r="AA34" s="290" t="str">
        <f>""</f>
        <v/>
      </c>
      <c r="AB34" s="290" t="str">
        <f>""</f>
        <v/>
      </c>
      <c r="AC34" s="290" t="str">
        <f>IF($A34="","",受験者名簿!I40&amp;"")</f>
        <v/>
      </c>
      <c r="AD34" s="290" t="str">
        <f>""</f>
        <v/>
      </c>
      <c r="AE34" s="290" t="str">
        <f>""</f>
        <v/>
      </c>
      <c r="AF34" s="290" t="str">
        <f t="shared" si="1"/>
        <v/>
      </c>
      <c r="AG34" s="290" t="str">
        <f>IF($A34="","",受験者名簿!B40)</f>
        <v/>
      </c>
      <c r="AH34" s="290" t="str">
        <f>IF($A34="","",受験者名簿!AE40)</f>
        <v/>
      </c>
      <c r="AI34" s="292" t="str">
        <f>IF($A34="","",受験者名簿!AF40)</f>
        <v/>
      </c>
      <c r="AJ34" s="290" t="str">
        <f>IF($A34="","",受験者名簿!AG40)</f>
        <v/>
      </c>
      <c r="AK34" s="290" t="str">
        <f>IF($A34="","",受験者名簿!AH40)</f>
        <v/>
      </c>
      <c r="AL34" s="290" t="str">
        <f>IF($A34="","",受験申込書!$M$51)</f>
        <v/>
      </c>
      <c r="AM34" s="290" t="str">
        <f>IF($A34="","",受験申込書!$M$52)</f>
        <v/>
      </c>
      <c r="AN34" s="290" t="str">
        <f>IF($A34="","",受験申込書!$M$54)</f>
        <v/>
      </c>
      <c r="AO34" s="290" t="str">
        <f>IF($A34="","",受験申込書!$M$55)</f>
        <v/>
      </c>
      <c r="AP34" s="290" t="str">
        <f>IF($A34="","",受験申込書!$M$56)</f>
        <v/>
      </c>
      <c r="AQ34" s="290" t="str">
        <f>IF($A34="","",受験申込書!$M$57)</f>
        <v/>
      </c>
      <c r="AR34" s="290" t="str">
        <f>IF($A34="","",受験申込書!$M$58)</f>
        <v/>
      </c>
      <c r="AS34" s="290" t="str">
        <f>IF($A34="","",受験申込書!$M$59)</f>
        <v/>
      </c>
      <c r="AT34" s="290" t="str">
        <f>IF($A34="","",受験申込書!$M$60)</f>
        <v/>
      </c>
      <c r="AU34" s="290" t="str">
        <f>IF($A34="","",受験申込書!$M$61)</f>
        <v/>
      </c>
      <c r="AV34" s="290" t="str">
        <f>IF($A34="","",受験申込書!$M$62)</f>
        <v/>
      </c>
      <c r="AW34" s="290" t="str">
        <f>IF($A34="","",受験申込書!$M$63)</f>
        <v/>
      </c>
      <c r="AX34" s="290" t="str">
        <f>IF($A34="","",受験申込書!$M$53)</f>
        <v/>
      </c>
      <c r="AY34" s="290" t="str">
        <f>IF($A34="","",受験申込書!$M$53)</f>
        <v/>
      </c>
      <c r="AZ34" s="290" t="str">
        <f>IF($A34="","",受験申込書!$N$28)</f>
        <v/>
      </c>
      <c r="BA34" s="290" t="str">
        <f>IF($A34="","",受験者名簿!AC40)</f>
        <v/>
      </c>
      <c r="BB34" s="290" t="str">
        <f>IF($A34="","",受験申込書!$M$44)</f>
        <v/>
      </c>
      <c r="BC34" s="290" t="str">
        <f>IF($A34="","",受験申込書!$M$46)</f>
        <v/>
      </c>
      <c r="BD34" s="290" t="str">
        <f t="shared" si="2"/>
        <v/>
      </c>
      <c r="BE34" s="290" t="str">
        <f>IF($A34="","",受験申込書!$M$47)</f>
        <v/>
      </c>
      <c r="BF34" s="290" t="str">
        <f>IF($A34="","",受験申込書!$M$48)</f>
        <v/>
      </c>
      <c r="BG34" s="290" t="str">
        <f t="shared" si="3"/>
        <v/>
      </c>
      <c r="BH34" s="290" t="str">
        <f t="shared" si="4"/>
        <v/>
      </c>
      <c r="BI34" s="290" t="str">
        <f>IF($A34="","",受験申込書!$M$13)</f>
        <v/>
      </c>
      <c r="BJ34" s="290" t="str">
        <f>IF($A34="","",受験申込書!$M$14)</f>
        <v/>
      </c>
    </row>
    <row r="35" spans="1:62" ht="15.75" customHeight="1" x14ac:dyDescent="0.15">
      <c r="A35" s="290" t="str">
        <f>IF(受験者名簿!$C41="","",受験者名簿!A41)</f>
        <v/>
      </c>
      <c r="B35" s="291" t="str">
        <f>IF($A35="","",受験者名簿!Z41)</f>
        <v/>
      </c>
      <c r="C35" s="291" t="str">
        <f t="shared" si="0"/>
        <v/>
      </c>
      <c r="D35" s="291" t="str">
        <f>IF($A35="","",受験者名簿!AA41)</f>
        <v/>
      </c>
      <c r="E35" s="290" t="str">
        <f>""</f>
        <v/>
      </c>
      <c r="F35" s="291" t="str">
        <f>IF($A35="","",TEXT(SUBSTITUTE(受験者名簿!J41,".","/"),"yyyy/mm/dd"))</f>
        <v/>
      </c>
      <c r="G35" s="290" t="str">
        <f>IF($A35="","",TRIM(受験者名簿!C41))</f>
        <v/>
      </c>
      <c r="H35" s="290" t="str">
        <f>IF($A35="","",TRIM(受験者名簿!D41))</f>
        <v/>
      </c>
      <c r="I35" s="290" t="str">
        <f>IF($A35="","",DBCS(TRIM(PHONETIC(受験者名簿!E41))))</f>
        <v/>
      </c>
      <c r="J35" s="290" t="str">
        <f>IF($A35="","",DBCS(TRIM(PHONETIC(受験者名簿!F41))))</f>
        <v/>
      </c>
      <c r="K35" s="290" t="str">
        <f>IF($A35="","",TRIM(PROPER(受験者名簿!G41)))</f>
        <v/>
      </c>
      <c r="L35" s="290" t="str">
        <f>IF($A35="","",TRIM(PROPER(受験者名簿!H41)))</f>
        <v/>
      </c>
      <c r="M35" s="290" t="str">
        <f>IF($A35="","",受験者名簿!M41&amp;"")</f>
        <v/>
      </c>
      <c r="N35" s="290" t="str">
        <f>IF($A35="","",受験者名簿!L41&amp;"")</f>
        <v/>
      </c>
      <c r="O35" s="290" t="str">
        <f>IF($A35="","",受験者名簿!N41&amp;"")</f>
        <v/>
      </c>
      <c r="P35" s="290" t="str">
        <f>IF($A35="","",受験者名簿!O41&amp;"")</f>
        <v/>
      </c>
      <c r="Q35" s="290" t="str">
        <f>IF($A35="","",受験者名簿!P41&amp;"")</f>
        <v/>
      </c>
      <c r="R35" s="290" t="str">
        <f>IF($A35="","",受験者名簿!Q41&amp;"")</f>
        <v/>
      </c>
      <c r="S35" s="290" t="str">
        <f>IF($A35="","",受験者名簿!R41&amp;"")</f>
        <v/>
      </c>
      <c r="T35" s="290" t="str">
        <f>IF($A35="","",受験者名簿!S41&amp;"")</f>
        <v/>
      </c>
      <c r="U35" s="290" t="str">
        <f>IF($A35="","",受験者名簿!T41&amp;"")</f>
        <v/>
      </c>
      <c r="V35" s="290" t="str">
        <f>IF($A35="","",受験者名簿!U41&amp;"")</f>
        <v/>
      </c>
      <c r="W35" s="290" t="str">
        <f>IF($A35="","",受験者名簿!V41&amp;"")</f>
        <v/>
      </c>
      <c r="X35" s="290" t="str">
        <f>IF($A35="","",受験者名簿!W41&amp;"")</f>
        <v/>
      </c>
      <c r="Y35" s="290" t="str">
        <f>""</f>
        <v/>
      </c>
      <c r="Z35" s="290" t="str">
        <f>""</f>
        <v/>
      </c>
      <c r="AA35" s="290" t="str">
        <f>""</f>
        <v/>
      </c>
      <c r="AB35" s="290" t="str">
        <f>""</f>
        <v/>
      </c>
      <c r="AC35" s="290" t="str">
        <f>IF($A35="","",受験者名簿!I41&amp;"")</f>
        <v/>
      </c>
      <c r="AD35" s="290" t="str">
        <f>""</f>
        <v/>
      </c>
      <c r="AE35" s="290" t="str">
        <f>""</f>
        <v/>
      </c>
      <c r="AF35" s="290" t="str">
        <f t="shared" si="1"/>
        <v/>
      </c>
      <c r="AG35" s="290" t="str">
        <f>IF($A35="","",受験者名簿!B41)</f>
        <v/>
      </c>
      <c r="AH35" s="290" t="str">
        <f>IF($A35="","",受験者名簿!AE41)</f>
        <v/>
      </c>
      <c r="AI35" s="292" t="str">
        <f>IF($A35="","",受験者名簿!AF41)</f>
        <v/>
      </c>
      <c r="AJ35" s="290" t="str">
        <f>IF($A35="","",受験者名簿!AG41)</f>
        <v/>
      </c>
      <c r="AK35" s="290" t="str">
        <f>IF($A35="","",受験者名簿!AH41)</f>
        <v/>
      </c>
      <c r="AL35" s="290" t="str">
        <f>IF($A35="","",受験申込書!$M$51)</f>
        <v/>
      </c>
      <c r="AM35" s="290" t="str">
        <f>IF($A35="","",受験申込書!$M$52)</f>
        <v/>
      </c>
      <c r="AN35" s="290" t="str">
        <f>IF($A35="","",受験申込書!$M$54)</f>
        <v/>
      </c>
      <c r="AO35" s="290" t="str">
        <f>IF($A35="","",受験申込書!$M$55)</f>
        <v/>
      </c>
      <c r="AP35" s="290" t="str">
        <f>IF($A35="","",受験申込書!$M$56)</f>
        <v/>
      </c>
      <c r="AQ35" s="290" t="str">
        <f>IF($A35="","",受験申込書!$M$57)</f>
        <v/>
      </c>
      <c r="AR35" s="290" t="str">
        <f>IF($A35="","",受験申込書!$M$58)</f>
        <v/>
      </c>
      <c r="AS35" s="290" t="str">
        <f>IF($A35="","",受験申込書!$M$59)</f>
        <v/>
      </c>
      <c r="AT35" s="290" t="str">
        <f>IF($A35="","",受験申込書!$M$60)</f>
        <v/>
      </c>
      <c r="AU35" s="290" t="str">
        <f>IF($A35="","",受験申込書!$M$61)</f>
        <v/>
      </c>
      <c r="AV35" s="290" t="str">
        <f>IF($A35="","",受験申込書!$M$62)</f>
        <v/>
      </c>
      <c r="AW35" s="290" t="str">
        <f>IF($A35="","",受験申込書!$M$63)</f>
        <v/>
      </c>
      <c r="AX35" s="290" t="str">
        <f>IF($A35="","",受験申込書!$M$53)</f>
        <v/>
      </c>
      <c r="AY35" s="290" t="str">
        <f>IF($A35="","",受験申込書!$M$53)</f>
        <v/>
      </c>
      <c r="AZ35" s="290" t="str">
        <f>IF($A35="","",受験申込書!$N$28)</f>
        <v/>
      </c>
      <c r="BA35" s="290" t="str">
        <f>IF($A35="","",受験者名簿!AC41)</f>
        <v/>
      </c>
      <c r="BB35" s="290" t="str">
        <f>IF($A35="","",受験申込書!$M$44)</f>
        <v/>
      </c>
      <c r="BC35" s="290" t="str">
        <f>IF($A35="","",受験申込書!$M$46)</f>
        <v/>
      </c>
      <c r="BD35" s="290" t="str">
        <f t="shared" si="2"/>
        <v/>
      </c>
      <c r="BE35" s="290" t="str">
        <f>IF($A35="","",受験申込書!$M$47)</f>
        <v/>
      </c>
      <c r="BF35" s="290" t="str">
        <f>IF($A35="","",受験申込書!$M$48)</f>
        <v/>
      </c>
      <c r="BG35" s="290" t="str">
        <f t="shared" si="3"/>
        <v/>
      </c>
      <c r="BH35" s="290" t="str">
        <f t="shared" si="4"/>
        <v/>
      </c>
      <c r="BI35" s="290" t="str">
        <f>IF($A35="","",受験申込書!$M$13)</f>
        <v/>
      </c>
      <c r="BJ35" s="290" t="str">
        <f>IF($A35="","",受験申込書!$M$14)</f>
        <v/>
      </c>
    </row>
    <row r="36" spans="1:62" ht="15.75" customHeight="1" x14ac:dyDescent="0.15">
      <c r="A36" s="290" t="str">
        <f>IF(受験者名簿!$C42="","",受験者名簿!A42)</f>
        <v/>
      </c>
      <c r="B36" s="291" t="str">
        <f>IF($A36="","",受験者名簿!Z42)</f>
        <v/>
      </c>
      <c r="C36" s="291" t="str">
        <f t="shared" si="0"/>
        <v/>
      </c>
      <c r="D36" s="291" t="str">
        <f>IF($A36="","",受験者名簿!AA42)</f>
        <v/>
      </c>
      <c r="E36" s="290" t="str">
        <f>""</f>
        <v/>
      </c>
      <c r="F36" s="291" t="str">
        <f>IF($A36="","",TEXT(SUBSTITUTE(受験者名簿!J42,".","/"),"yyyy/mm/dd"))</f>
        <v/>
      </c>
      <c r="G36" s="290" t="str">
        <f>IF($A36="","",TRIM(受験者名簿!C42))</f>
        <v/>
      </c>
      <c r="H36" s="290" t="str">
        <f>IF($A36="","",TRIM(受験者名簿!D42))</f>
        <v/>
      </c>
      <c r="I36" s="290" t="str">
        <f>IF($A36="","",DBCS(TRIM(PHONETIC(受験者名簿!E42))))</f>
        <v/>
      </c>
      <c r="J36" s="290" t="str">
        <f>IF($A36="","",DBCS(TRIM(PHONETIC(受験者名簿!F42))))</f>
        <v/>
      </c>
      <c r="K36" s="290" t="str">
        <f>IF($A36="","",TRIM(PROPER(受験者名簿!G42)))</f>
        <v/>
      </c>
      <c r="L36" s="290" t="str">
        <f>IF($A36="","",TRIM(PROPER(受験者名簿!H42)))</f>
        <v/>
      </c>
      <c r="M36" s="290" t="str">
        <f>IF($A36="","",受験者名簿!M42&amp;"")</f>
        <v/>
      </c>
      <c r="N36" s="290" t="str">
        <f>IF($A36="","",受験者名簿!L42&amp;"")</f>
        <v/>
      </c>
      <c r="O36" s="290" t="str">
        <f>IF($A36="","",受験者名簿!N42&amp;"")</f>
        <v/>
      </c>
      <c r="P36" s="290" t="str">
        <f>IF($A36="","",受験者名簿!O42&amp;"")</f>
        <v/>
      </c>
      <c r="Q36" s="290" t="str">
        <f>IF($A36="","",受験者名簿!P42&amp;"")</f>
        <v/>
      </c>
      <c r="R36" s="290" t="str">
        <f>IF($A36="","",受験者名簿!Q42&amp;"")</f>
        <v/>
      </c>
      <c r="S36" s="290" t="str">
        <f>IF($A36="","",受験者名簿!R42&amp;"")</f>
        <v/>
      </c>
      <c r="T36" s="290" t="str">
        <f>IF($A36="","",受験者名簿!S42&amp;"")</f>
        <v/>
      </c>
      <c r="U36" s="290" t="str">
        <f>IF($A36="","",受験者名簿!T42&amp;"")</f>
        <v/>
      </c>
      <c r="V36" s="290" t="str">
        <f>IF($A36="","",受験者名簿!U42&amp;"")</f>
        <v/>
      </c>
      <c r="W36" s="290" t="str">
        <f>IF($A36="","",受験者名簿!V42&amp;"")</f>
        <v/>
      </c>
      <c r="X36" s="290" t="str">
        <f>IF($A36="","",受験者名簿!W42&amp;"")</f>
        <v/>
      </c>
      <c r="Y36" s="290" t="str">
        <f>""</f>
        <v/>
      </c>
      <c r="Z36" s="290" t="str">
        <f>""</f>
        <v/>
      </c>
      <c r="AA36" s="290" t="str">
        <f>""</f>
        <v/>
      </c>
      <c r="AB36" s="290" t="str">
        <f>""</f>
        <v/>
      </c>
      <c r="AC36" s="290" t="str">
        <f>IF($A36="","",受験者名簿!I42&amp;"")</f>
        <v/>
      </c>
      <c r="AD36" s="290" t="str">
        <f>""</f>
        <v/>
      </c>
      <c r="AE36" s="290" t="str">
        <f>""</f>
        <v/>
      </c>
      <c r="AF36" s="290" t="str">
        <f t="shared" si="1"/>
        <v/>
      </c>
      <c r="AG36" s="290" t="str">
        <f>IF($A36="","",受験者名簿!B42)</f>
        <v/>
      </c>
      <c r="AH36" s="290" t="str">
        <f>IF($A36="","",受験者名簿!AE42)</f>
        <v/>
      </c>
      <c r="AI36" s="292" t="str">
        <f>IF($A36="","",受験者名簿!AF42)</f>
        <v/>
      </c>
      <c r="AJ36" s="290" t="str">
        <f>IF($A36="","",受験者名簿!AG42)</f>
        <v/>
      </c>
      <c r="AK36" s="290" t="str">
        <f>IF($A36="","",受験者名簿!AH42)</f>
        <v/>
      </c>
      <c r="AL36" s="290" t="str">
        <f>IF($A36="","",受験申込書!$M$51)</f>
        <v/>
      </c>
      <c r="AM36" s="290" t="str">
        <f>IF($A36="","",受験申込書!$M$52)</f>
        <v/>
      </c>
      <c r="AN36" s="290" t="str">
        <f>IF($A36="","",受験申込書!$M$54)</f>
        <v/>
      </c>
      <c r="AO36" s="290" t="str">
        <f>IF($A36="","",受験申込書!$M$55)</f>
        <v/>
      </c>
      <c r="AP36" s="290" t="str">
        <f>IF($A36="","",受験申込書!$M$56)</f>
        <v/>
      </c>
      <c r="AQ36" s="290" t="str">
        <f>IF($A36="","",受験申込書!$M$57)</f>
        <v/>
      </c>
      <c r="AR36" s="290" t="str">
        <f>IF($A36="","",受験申込書!$M$58)</f>
        <v/>
      </c>
      <c r="AS36" s="290" t="str">
        <f>IF($A36="","",受験申込書!$M$59)</f>
        <v/>
      </c>
      <c r="AT36" s="290" t="str">
        <f>IF($A36="","",受験申込書!$M$60)</f>
        <v/>
      </c>
      <c r="AU36" s="290" t="str">
        <f>IF($A36="","",受験申込書!$M$61)</f>
        <v/>
      </c>
      <c r="AV36" s="290" t="str">
        <f>IF($A36="","",受験申込書!$M$62)</f>
        <v/>
      </c>
      <c r="AW36" s="290" t="str">
        <f>IF($A36="","",受験申込書!$M$63)</f>
        <v/>
      </c>
      <c r="AX36" s="290" t="str">
        <f>IF($A36="","",受験申込書!$M$53)</f>
        <v/>
      </c>
      <c r="AY36" s="290" t="str">
        <f>IF($A36="","",受験申込書!$M$53)</f>
        <v/>
      </c>
      <c r="AZ36" s="290" t="str">
        <f>IF($A36="","",受験申込書!$N$28)</f>
        <v/>
      </c>
      <c r="BA36" s="290" t="str">
        <f>IF($A36="","",受験者名簿!AC42)</f>
        <v/>
      </c>
      <c r="BB36" s="290" t="str">
        <f>IF($A36="","",受験申込書!$M$44)</f>
        <v/>
      </c>
      <c r="BC36" s="290" t="str">
        <f>IF($A36="","",受験申込書!$M$46)</f>
        <v/>
      </c>
      <c r="BD36" s="290" t="str">
        <f t="shared" si="2"/>
        <v/>
      </c>
      <c r="BE36" s="290" t="str">
        <f>IF($A36="","",受験申込書!$M$47)</f>
        <v/>
      </c>
      <c r="BF36" s="290" t="str">
        <f>IF($A36="","",受験申込書!$M$48)</f>
        <v/>
      </c>
      <c r="BG36" s="290" t="str">
        <f t="shared" si="3"/>
        <v/>
      </c>
      <c r="BH36" s="290" t="str">
        <f t="shared" si="4"/>
        <v/>
      </c>
      <c r="BI36" s="290" t="str">
        <f>IF($A36="","",受験申込書!$M$13)</f>
        <v/>
      </c>
      <c r="BJ36" s="290" t="str">
        <f>IF($A36="","",受験申込書!$M$14)</f>
        <v/>
      </c>
    </row>
    <row r="37" spans="1:62" ht="15.75" customHeight="1" x14ac:dyDescent="0.15">
      <c r="A37" s="290" t="str">
        <f>IF(受験者名簿!$C43="","",受験者名簿!A43)</f>
        <v/>
      </c>
      <c r="B37" s="291" t="str">
        <f>IF($A37="","",受験者名簿!Z43)</f>
        <v/>
      </c>
      <c r="C37" s="291" t="str">
        <f t="shared" si="0"/>
        <v/>
      </c>
      <c r="D37" s="291" t="str">
        <f>IF($A37="","",受験者名簿!AA43)</f>
        <v/>
      </c>
      <c r="E37" s="290" t="str">
        <f>""</f>
        <v/>
      </c>
      <c r="F37" s="291" t="str">
        <f>IF($A37="","",TEXT(SUBSTITUTE(受験者名簿!J43,".","/"),"yyyy/mm/dd"))</f>
        <v/>
      </c>
      <c r="G37" s="290" t="str">
        <f>IF($A37="","",TRIM(受験者名簿!C43))</f>
        <v/>
      </c>
      <c r="H37" s="290" t="str">
        <f>IF($A37="","",TRIM(受験者名簿!D43))</f>
        <v/>
      </c>
      <c r="I37" s="290" t="str">
        <f>IF($A37="","",DBCS(TRIM(PHONETIC(受験者名簿!E43))))</f>
        <v/>
      </c>
      <c r="J37" s="290" t="str">
        <f>IF($A37="","",DBCS(TRIM(PHONETIC(受験者名簿!F43))))</f>
        <v/>
      </c>
      <c r="K37" s="290" t="str">
        <f>IF($A37="","",TRIM(PROPER(受験者名簿!G43)))</f>
        <v/>
      </c>
      <c r="L37" s="290" t="str">
        <f>IF($A37="","",TRIM(PROPER(受験者名簿!H43)))</f>
        <v/>
      </c>
      <c r="M37" s="290" t="str">
        <f>IF($A37="","",受験者名簿!M43&amp;"")</f>
        <v/>
      </c>
      <c r="N37" s="290" t="str">
        <f>IF($A37="","",受験者名簿!L43&amp;"")</f>
        <v/>
      </c>
      <c r="O37" s="290" t="str">
        <f>IF($A37="","",受験者名簿!N43&amp;"")</f>
        <v/>
      </c>
      <c r="P37" s="290" t="str">
        <f>IF($A37="","",受験者名簿!O43&amp;"")</f>
        <v/>
      </c>
      <c r="Q37" s="290" t="str">
        <f>IF($A37="","",受験者名簿!P43&amp;"")</f>
        <v/>
      </c>
      <c r="R37" s="290" t="str">
        <f>IF($A37="","",受験者名簿!Q43&amp;"")</f>
        <v/>
      </c>
      <c r="S37" s="290" t="str">
        <f>IF($A37="","",受験者名簿!R43&amp;"")</f>
        <v/>
      </c>
      <c r="T37" s="290" t="str">
        <f>IF($A37="","",受験者名簿!S43&amp;"")</f>
        <v/>
      </c>
      <c r="U37" s="290" t="str">
        <f>IF($A37="","",受験者名簿!T43&amp;"")</f>
        <v/>
      </c>
      <c r="V37" s="290" t="str">
        <f>IF($A37="","",受験者名簿!U43&amp;"")</f>
        <v/>
      </c>
      <c r="W37" s="290" t="str">
        <f>IF($A37="","",受験者名簿!V43&amp;"")</f>
        <v/>
      </c>
      <c r="X37" s="290" t="str">
        <f>IF($A37="","",受験者名簿!W43&amp;"")</f>
        <v/>
      </c>
      <c r="Y37" s="290" t="str">
        <f>""</f>
        <v/>
      </c>
      <c r="Z37" s="290" t="str">
        <f>""</f>
        <v/>
      </c>
      <c r="AA37" s="290" t="str">
        <f>""</f>
        <v/>
      </c>
      <c r="AB37" s="290" t="str">
        <f>""</f>
        <v/>
      </c>
      <c r="AC37" s="290" t="str">
        <f>IF($A37="","",受験者名簿!I43&amp;"")</f>
        <v/>
      </c>
      <c r="AD37" s="290" t="str">
        <f>""</f>
        <v/>
      </c>
      <c r="AE37" s="290" t="str">
        <f>""</f>
        <v/>
      </c>
      <c r="AF37" s="290" t="str">
        <f t="shared" si="1"/>
        <v/>
      </c>
      <c r="AG37" s="290" t="str">
        <f>IF($A37="","",受験者名簿!B43)</f>
        <v/>
      </c>
      <c r="AH37" s="290" t="str">
        <f>IF($A37="","",受験者名簿!AE43)</f>
        <v/>
      </c>
      <c r="AI37" s="292" t="str">
        <f>IF($A37="","",受験者名簿!AF43)</f>
        <v/>
      </c>
      <c r="AJ37" s="290" t="str">
        <f>IF($A37="","",受験者名簿!AG43)</f>
        <v/>
      </c>
      <c r="AK37" s="290" t="str">
        <f>IF($A37="","",受験者名簿!AH43)</f>
        <v/>
      </c>
      <c r="AL37" s="290" t="str">
        <f>IF($A37="","",受験申込書!$M$51)</f>
        <v/>
      </c>
      <c r="AM37" s="290" t="str">
        <f>IF($A37="","",受験申込書!$M$52)</f>
        <v/>
      </c>
      <c r="AN37" s="290" t="str">
        <f>IF($A37="","",受験申込書!$M$54)</f>
        <v/>
      </c>
      <c r="AO37" s="290" t="str">
        <f>IF($A37="","",受験申込書!$M$55)</f>
        <v/>
      </c>
      <c r="AP37" s="290" t="str">
        <f>IF($A37="","",受験申込書!$M$56)</f>
        <v/>
      </c>
      <c r="AQ37" s="290" t="str">
        <f>IF($A37="","",受験申込書!$M$57)</f>
        <v/>
      </c>
      <c r="AR37" s="290" t="str">
        <f>IF($A37="","",受験申込書!$M$58)</f>
        <v/>
      </c>
      <c r="AS37" s="290" t="str">
        <f>IF($A37="","",受験申込書!$M$59)</f>
        <v/>
      </c>
      <c r="AT37" s="290" t="str">
        <f>IF($A37="","",受験申込書!$M$60)</f>
        <v/>
      </c>
      <c r="AU37" s="290" t="str">
        <f>IF($A37="","",受験申込書!$M$61)</f>
        <v/>
      </c>
      <c r="AV37" s="290" t="str">
        <f>IF($A37="","",受験申込書!$M$62)</f>
        <v/>
      </c>
      <c r="AW37" s="290" t="str">
        <f>IF($A37="","",受験申込書!$M$63)</f>
        <v/>
      </c>
      <c r="AX37" s="290" t="str">
        <f>IF($A37="","",受験申込書!$M$53)</f>
        <v/>
      </c>
      <c r="AY37" s="290" t="str">
        <f>IF($A37="","",受験申込書!$M$53)</f>
        <v/>
      </c>
      <c r="AZ37" s="290" t="str">
        <f>IF($A37="","",受験申込書!$N$28)</f>
        <v/>
      </c>
      <c r="BA37" s="290" t="str">
        <f>IF($A37="","",受験者名簿!AC43)</f>
        <v/>
      </c>
      <c r="BB37" s="290" t="str">
        <f>IF($A37="","",受験申込書!$M$44)</f>
        <v/>
      </c>
      <c r="BC37" s="290" t="str">
        <f>IF($A37="","",受験申込書!$M$46)</f>
        <v/>
      </c>
      <c r="BD37" s="290" t="str">
        <f t="shared" si="2"/>
        <v/>
      </c>
      <c r="BE37" s="290" t="str">
        <f>IF($A37="","",受験申込書!$M$47)</f>
        <v/>
      </c>
      <c r="BF37" s="290" t="str">
        <f>IF($A37="","",受験申込書!$M$48)</f>
        <v/>
      </c>
      <c r="BG37" s="290" t="str">
        <f t="shared" si="3"/>
        <v/>
      </c>
      <c r="BH37" s="290" t="str">
        <f t="shared" si="4"/>
        <v/>
      </c>
      <c r="BI37" s="290" t="str">
        <f>IF($A37="","",受験申込書!$M$13)</f>
        <v/>
      </c>
      <c r="BJ37" s="290" t="str">
        <f>IF($A37="","",受験申込書!$M$14)</f>
        <v/>
      </c>
    </row>
    <row r="38" spans="1:62" ht="15.75" customHeight="1" x14ac:dyDescent="0.15">
      <c r="A38" s="290" t="str">
        <f>IF(受験者名簿!$C44="","",受験者名簿!A44)</f>
        <v/>
      </c>
      <c r="B38" s="291" t="str">
        <f>IF($A38="","",受験者名簿!Z44)</f>
        <v/>
      </c>
      <c r="C38" s="291" t="str">
        <f t="shared" si="0"/>
        <v/>
      </c>
      <c r="D38" s="291" t="str">
        <f>IF($A38="","",受験者名簿!AA44)</f>
        <v/>
      </c>
      <c r="E38" s="290" t="str">
        <f>""</f>
        <v/>
      </c>
      <c r="F38" s="291" t="str">
        <f>IF($A38="","",TEXT(SUBSTITUTE(受験者名簿!J44,".","/"),"yyyy/mm/dd"))</f>
        <v/>
      </c>
      <c r="G38" s="290" t="str">
        <f>IF($A38="","",TRIM(受験者名簿!C44))</f>
        <v/>
      </c>
      <c r="H38" s="290" t="str">
        <f>IF($A38="","",TRIM(受験者名簿!D44))</f>
        <v/>
      </c>
      <c r="I38" s="290" t="str">
        <f>IF($A38="","",DBCS(TRIM(PHONETIC(受験者名簿!E44))))</f>
        <v/>
      </c>
      <c r="J38" s="290" t="str">
        <f>IF($A38="","",DBCS(TRIM(PHONETIC(受験者名簿!F44))))</f>
        <v/>
      </c>
      <c r="K38" s="290" t="str">
        <f>IF($A38="","",TRIM(PROPER(受験者名簿!G44)))</f>
        <v/>
      </c>
      <c r="L38" s="290" t="str">
        <f>IF($A38="","",TRIM(PROPER(受験者名簿!H44)))</f>
        <v/>
      </c>
      <c r="M38" s="290" t="str">
        <f>IF($A38="","",受験者名簿!M44&amp;"")</f>
        <v/>
      </c>
      <c r="N38" s="290" t="str">
        <f>IF($A38="","",受験者名簿!L44&amp;"")</f>
        <v/>
      </c>
      <c r="O38" s="290" t="str">
        <f>IF($A38="","",受験者名簿!N44&amp;"")</f>
        <v/>
      </c>
      <c r="P38" s="290" t="str">
        <f>IF($A38="","",受験者名簿!O44&amp;"")</f>
        <v/>
      </c>
      <c r="Q38" s="290" t="str">
        <f>IF($A38="","",受験者名簿!P44&amp;"")</f>
        <v/>
      </c>
      <c r="R38" s="290" t="str">
        <f>IF($A38="","",受験者名簿!Q44&amp;"")</f>
        <v/>
      </c>
      <c r="S38" s="290" t="str">
        <f>IF($A38="","",受験者名簿!R44&amp;"")</f>
        <v/>
      </c>
      <c r="T38" s="290" t="str">
        <f>IF($A38="","",受験者名簿!S44&amp;"")</f>
        <v/>
      </c>
      <c r="U38" s="290" t="str">
        <f>IF($A38="","",受験者名簿!T44&amp;"")</f>
        <v/>
      </c>
      <c r="V38" s="290" t="str">
        <f>IF($A38="","",受験者名簿!U44&amp;"")</f>
        <v/>
      </c>
      <c r="W38" s="290" t="str">
        <f>IF($A38="","",受験者名簿!V44&amp;"")</f>
        <v/>
      </c>
      <c r="X38" s="290" t="str">
        <f>IF($A38="","",受験者名簿!W44&amp;"")</f>
        <v/>
      </c>
      <c r="Y38" s="290" t="str">
        <f>""</f>
        <v/>
      </c>
      <c r="Z38" s="290" t="str">
        <f>""</f>
        <v/>
      </c>
      <c r="AA38" s="290" t="str">
        <f>""</f>
        <v/>
      </c>
      <c r="AB38" s="290" t="str">
        <f>""</f>
        <v/>
      </c>
      <c r="AC38" s="290" t="str">
        <f>IF($A38="","",受験者名簿!I44&amp;"")</f>
        <v/>
      </c>
      <c r="AD38" s="290" t="str">
        <f>""</f>
        <v/>
      </c>
      <c r="AE38" s="290" t="str">
        <f>""</f>
        <v/>
      </c>
      <c r="AF38" s="290" t="str">
        <f t="shared" si="1"/>
        <v/>
      </c>
      <c r="AG38" s="290" t="str">
        <f>IF($A38="","",受験者名簿!B44)</f>
        <v/>
      </c>
      <c r="AH38" s="290" t="str">
        <f>IF($A38="","",受験者名簿!AE44)</f>
        <v/>
      </c>
      <c r="AI38" s="292" t="str">
        <f>IF($A38="","",受験者名簿!AF44)</f>
        <v/>
      </c>
      <c r="AJ38" s="290" t="str">
        <f>IF($A38="","",受験者名簿!AG44)</f>
        <v/>
      </c>
      <c r="AK38" s="290" t="str">
        <f>IF($A38="","",受験者名簿!AH44)</f>
        <v/>
      </c>
      <c r="AL38" s="290" t="str">
        <f>IF($A38="","",受験申込書!$M$51)</f>
        <v/>
      </c>
      <c r="AM38" s="290" t="str">
        <f>IF($A38="","",受験申込書!$M$52)</f>
        <v/>
      </c>
      <c r="AN38" s="290" t="str">
        <f>IF($A38="","",受験申込書!$M$54)</f>
        <v/>
      </c>
      <c r="AO38" s="290" t="str">
        <f>IF($A38="","",受験申込書!$M$55)</f>
        <v/>
      </c>
      <c r="AP38" s="290" t="str">
        <f>IF($A38="","",受験申込書!$M$56)</f>
        <v/>
      </c>
      <c r="AQ38" s="290" t="str">
        <f>IF($A38="","",受験申込書!$M$57)</f>
        <v/>
      </c>
      <c r="AR38" s="290" t="str">
        <f>IF($A38="","",受験申込書!$M$58)</f>
        <v/>
      </c>
      <c r="AS38" s="290" t="str">
        <f>IF($A38="","",受験申込書!$M$59)</f>
        <v/>
      </c>
      <c r="AT38" s="290" t="str">
        <f>IF($A38="","",受験申込書!$M$60)</f>
        <v/>
      </c>
      <c r="AU38" s="290" t="str">
        <f>IF($A38="","",受験申込書!$M$61)</f>
        <v/>
      </c>
      <c r="AV38" s="290" t="str">
        <f>IF($A38="","",受験申込書!$M$62)</f>
        <v/>
      </c>
      <c r="AW38" s="290" t="str">
        <f>IF($A38="","",受験申込書!$M$63)</f>
        <v/>
      </c>
      <c r="AX38" s="290" t="str">
        <f>IF($A38="","",受験申込書!$M$53)</f>
        <v/>
      </c>
      <c r="AY38" s="290" t="str">
        <f>IF($A38="","",受験申込書!$M$53)</f>
        <v/>
      </c>
      <c r="AZ38" s="290" t="str">
        <f>IF($A38="","",受験申込書!$N$28)</f>
        <v/>
      </c>
      <c r="BA38" s="290" t="str">
        <f>IF($A38="","",受験者名簿!AC44)</f>
        <v/>
      </c>
      <c r="BB38" s="290" t="str">
        <f>IF($A38="","",受験申込書!$M$44)</f>
        <v/>
      </c>
      <c r="BC38" s="290" t="str">
        <f>IF($A38="","",受験申込書!$M$46)</f>
        <v/>
      </c>
      <c r="BD38" s="290" t="str">
        <f t="shared" si="2"/>
        <v/>
      </c>
      <c r="BE38" s="290" t="str">
        <f>IF($A38="","",受験申込書!$M$47)</f>
        <v/>
      </c>
      <c r="BF38" s="290" t="str">
        <f>IF($A38="","",受験申込書!$M$48)</f>
        <v/>
      </c>
      <c r="BG38" s="290" t="str">
        <f t="shared" si="3"/>
        <v/>
      </c>
      <c r="BH38" s="290" t="str">
        <f t="shared" si="4"/>
        <v/>
      </c>
      <c r="BI38" s="290" t="str">
        <f>IF($A38="","",受験申込書!$M$13)</f>
        <v/>
      </c>
      <c r="BJ38" s="290" t="str">
        <f>IF($A38="","",受験申込書!$M$14)</f>
        <v/>
      </c>
    </row>
    <row r="39" spans="1:62" ht="15.75" customHeight="1" x14ac:dyDescent="0.15">
      <c r="A39" s="290" t="str">
        <f>IF(受験者名簿!$C45="","",受験者名簿!A45)</f>
        <v/>
      </c>
      <c r="B39" s="291" t="str">
        <f>IF($A39="","",受験者名簿!Z45)</f>
        <v/>
      </c>
      <c r="C39" s="291" t="str">
        <f t="shared" si="0"/>
        <v/>
      </c>
      <c r="D39" s="291" t="str">
        <f>IF($A39="","",受験者名簿!AA45)</f>
        <v/>
      </c>
      <c r="E39" s="290" t="str">
        <f>""</f>
        <v/>
      </c>
      <c r="F39" s="291" t="str">
        <f>IF($A39="","",TEXT(SUBSTITUTE(受験者名簿!J45,".","/"),"yyyy/mm/dd"))</f>
        <v/>
      </c>
      <c r="G39" s="290" t="str">
        <f>IF($A39="","",TRIM(受験者名簿!C45))</f>
        <v/>
      </c>
      <c r="H39" s="290" t="str">
        <f>IF($A39="","",TRIM(受験者名簿!D45))</f>
        <v/>
      </c>
      <c r="I39" s="290" t="str">
        <f>IF($A39="","",DBCS(TRIM(PHONETIC(受験者名簿!E45))))</f>
        <v/>
      </c>
      <c r="J39" s="290" t="str">
        <f>IF($A39="","",DBCS(TRIM(PHONETIC(受験者名簿!F45))))</f>
        <v/>
      </c>
      <c r="K39" s="290" t="str">
        <f>IF($A39="","",TRIM(PROPER(受験者名簿!G45)))</f>
        <v/>
      </c>
      <c r="L39" s="290" t="str">
        <f>IF($A39="","",TRIM(PROPER(受験者名簿!H45)))</f>
        <v/>
      </c>
      <c r="M39" s="290" t="str">
        <f>IF($A39="","",受験者名簿!M45&amp;"")</f>
        <v/>
      </c>
      <c r="N39" s="290" t="str">
        <f>IF($A39="","",受験者名簿!L45&amp;"")</f>
        <v/>
      </c>
      <c r="O39" s="290" t="str">
        <f>IF($A39="","",受験者名簿!N45&amp;"")</f>
        <v/>
      </c>
      <c r="P39" s="290" t="str">
        <f>IF($A39="","",受験者名簿!O45&amp;"")</f>
        <v/>
      </c>
      <c r="Q39" s="290" t="str">
        <f>IF($A39="","",受験者名簿!P45&amp;"")</f>
        <v/>
      </c>
      <c r="R39" s="290" t="str">
        <f>IF($A39="","",受験者名簿!Q45&amp;"")</f>
        <v/>
      </c>
      <c r="S39" s="290" t="str">
        <f>IF($A39="","",受験者名簿!R45&amp;"")</f>
        <v/>
      </c>
      <c r="T39" s="290" t="str">
        <f>IF($A39="","",受験者名簿!S45&amp;"")</f>
        <v/>
      </c>
      <c r="U39" s="290" t="str">
        <f>IF($A39="","",受験者名簿!T45&amp;"")</f>
        <v/>
      </c>
      <c r="V39" s="290" t="str">
        <f>IF($A39="","",受験者名簿!U45&amp;"")</f>
        <v/>
      </c>
      <c r="W39" s="290" t="str">
        <f>IF($A39="","",受験者名簿!V45&amp;"")</f>
        <v/>
      </c>
      <c r="X39" s="290" t="str">
        <f>IF($A39="","",受験者名簿!W45&amp;"")</f>
        <v/>
      </c>
      <c r="Y39" s="290" t="str">
        <f>""</f>
        <v/>
      </c>
      <c r="Z39" s="290" t="str">
        <f>""</f>
        <v/>
      </c>
      <c r="AA39" s="290" t="str">
        <f>""</f>
        <v/>
      </c>
      <c r="AB39" s="290" t="str">
        <f>""</f>
        <v/>
      </c>
      <c r="AC39" s="290" t="str">
        <f>IF($A39="","",受験者名簿!I45&amp;"")</f>
        <v/>
      </c>
      <c r="AD39" s="290" t="str">
        <f>""</f>
        <v/>
      </c>
      <c r="AE39" s="290" t="str">
        <f>""</f>
        <v/>
      </c>
      <c r="AF39" s="290" t="str">
        <f t="shared" si="1"/>
        <v/>
      </c>
      <c r="AG39" s="290" t="str">
        <f>IF($A39="","",受験者名簿!B45)</f>
        <v/>
      </c>
      <c r="AH39" s="290" t="str">
        <f>IF($A39="","",受験者名簿!AE45)</f>
        <v/>
      </c>
      <c r="AI39" s="292" t="str">
        <f>IF($A39="","",受験者名簿!AF45)</f>
        <v/>
      </c>
      <c r="AJ39" s="290" t="str">
        <f>IF($A39="","",受験者名簿!AG45)</f>
        <v/>
      </c>
      <c r="AK39" s="290" t="str">
        <f>IF($A39="","",受験者名簿!AH45)</f>
        <v/>
      </c>
      <c r="AL39" s="290" t="str">
        <f>IF($A39="","",受験申込書!$M$51)</f>
        <v/>
      </c>
      <c r="AM39" s="290" t="str">
        <f>IF($A39="","",受験申込書!$M$52)</f>
        <v/>
      </c>
      <c r="AN39" s="290" t="str">
        <f>IF($A39="","",受験申込書!$M$54)</f>
        <v/>
      </c>
      <c r="AO39" s="290" t="str">
        <f>IF($A39="","",受験申込書!$M$55)</f>
        <v/>
      </c>
      <c r="AP39" s="290" t="str">
        <f>IF($A39="","",受験申込書!$M$56)</f>
        <v/>
      </c>
      <c r="AQ39" s="290" t="str">
        <f>IF($A39="","",受験申込書!$M$57)</f>
        <v/>
      </c>
      <c r="AR39" s="290" t="str">
        <f>IF($A39="","",受験申込書!$M$58)</f>
        <v/>
      </c>
      <c r="AS39" s="290" t="str">
        <f>IF($A39="","",受験申込書!$M$59)</f>
        <v/>
      </c>
      <c r="AT39" s="290" t="str">
        <f>IF($A39="","",受験申込書!$M$60)</f>
        <v/>
      </c>
      <c r="AU39" s="290" t="str">
        <f>IF($A39="","",受験申込書!$M$61)</f>
        <v/>
      </c>
      <c r="AV39" s="290" t="str">
        <f>IF($A39="","",受験申込書!$M$62)</f>
        <v/>
      </c>
      <c r="AW39" s="290" t="str">
        <f>IF($A39="","",受験申込書!$M$63)</f>
        <v/>
      </c>
      <c r="AX39" s="290" t="str">
        <f>IF($A39="","",受験申込書!$M$53)</f>
        <v/>
      </c>
      <c r="AY39" s="290" t="str">
        <f>IF($A39="","",受験申込書!$M$53)</f>
        <v/>
      </c>
      <c r="AZ39" s="290" t="str">
        <f>IF($A39="","",受験申込書!$N$28)</f>
        <v/>
      </c>
      <c r="BA39" s="290" t="str">
        <f>IF($A39="","",受験者名簿!AC45)</f>
        <v/>
      </c>
      <c r="BB39" s="290" t="str">
        <f>IF($A39="","",受験申込書!$M$44)</f>
        <v/>
      </c>
      <c r="BC39" s="290" t="str">
        <f>IF($A39="","",受験申込書!$M$46)</f>
        <v/>
      </c>
      <c r="BD39" s="290" t="str">
        <f t="shared" si="2"/>
        <v/>
      </c>
      <c r="BE39" s="290" t="str">
        <f>IF($A39="","",受験申込書!$M$47)</f>
        <v/>
      </c>
      <c r="BF39" s="290" t="str">
        <f>IF($A39="","",受験申込書!$M$48)</f>
        <v/>
      </c>
      <c r="BG39" s="290" t="str">
        <f t="shared" si="3"/>
        <v/>
      </c>
      <c r="BH39" s="290" t="str">
        <f t="shared" si="4"/>
        <v/>
      </c>
      <c r="BI39" s="290" t="str">
        <f>IF($A39="","",受験申込書!$M$13)</f>
        <v/>
      </c>
      <c r="BJ39" s="290" t="str">
        <f>IF($A39="","",受験申込書!$M$14)</f>
        <v/>
      </c>
    </row>
    <row r="40" spans="1:62" ht="15.75" customHeight="1" x14ac:dyDescent="0.15">
      <c r="A40" s="290" t="str">
        <f>IF(受験者名簿!$C46="","",受験者名簿!A46)</f>
        <v/>
      </c>
      <c r="B40" s="291" t="str">
        <f>IF($A40="","",受験者名簿!Z46)</f>
        <v/>
      </c>
      <c r="C40" s="291" t="str">
        <f t="shared" si="0"/>
        <v/>
      </c>
      <c r="D40" s="291" t="str">
        <f>IF($A40="","",受験者名簿!AA46)</f>
        <v/>
      </c>
      <c r="E40" s="290" t="str">
        <f>""</f>
        <v/>
      </c>
      <c r="F40" s="291" t="str">
        <f>IF($A40="","",TEXT(SUBSTITUTE(受験者名簿!J46,".","/"),"yyyy/mm/dd"))</f>
        <v/>
      </c>
      <c r="G40" s="290" t="str">
        <f>IF($A40="","",TRIM(受験者名簿!C46))</f>
        <v/>
      </c>
      <c r="H40" s="290" t="str">
        <f>IF($A40="","",TRIM(受験者名簿!D46))</f>
        <v/>
      </c>
      <c r="I40" s="290" t="str">
        <f>IF($A40="","",DBCS(TRIM(PHONETIC(受験者名簿!E46))))</f>
        <v/>
      </c>
      <c r="J40" s="290" t="str">
        <f>IF($A40="","",DBCS(TRIM(PHONETIC(受験者名簿!F46))))</f>
        <v/>
      </c>
      <c r="K40" s="290" t="str">
        <f>IF($A40="","",TRIM(PROPER(受験者名簿!G46)))</f>
        <v/>
      </c>
      <c r="L40" s="290" t="str">
        <f>IF($A40="","",TRIM(PROPER(受験者名簿!H46)))</f>
        <v/>
      </c>
      <c r="M40" s="290" t="str">
        <f>IF($A40="","",受験者名簿!M46&amp;"")</f>
        <v/>
      </c>
      <c r="N40" s="290" t="str">
        <f>IF($A40="","",受験者名簿!L46&amp;"")</f>
        <v/>
      </c>
      <c r="O40" s="290" t="str">
        <f>IF($A40="","",受験者名簿!N46&amp;"")</f>
        <v/>
      </c>
      <c r="P40" s="290" t="str">
        <f>IF($A40="","",受験者名簿!O46&amp;"")</f>
        <v/>
      </c>
      <c r="Q40" s="290" t="str">
        <f>IF($A40="","",受験者名簿!P46&amp;"")</f>
        <v/>
      </c>
      <c r="R40" s="290" t="str">
        <f>IF($A40="","",受験者名簿!Q46&amp;"")</f>
        <v/>
      </c>
      <c r="S40" s="290" t="str">
        <f>IF($A40="","",受験者名簿!R46&amp;"")</f>
        <v/>
      </c>
      <c r="T40" s="290" t="str">
        <f>IF($A40="","",受験者名簿!S46&amp;"")</f>
        <v/>
      </c>
      <c r="U40" s="290" t="str">
        <f>IF($A40="","",受験者名簿!T46&amp;"")</f>
        <v/>
      </c>
      <c r="V40" s="290" t="str">
        <f>IF($A40="","",受験者名簿!U46&amp;"")</f>
        <v/>
      </c>
      <c r="W40" s="290" t="str">
        <f>IF($A40="","",受験者名簿!V46&amp;"")</f>
        <v/>
      </c>
      <c r="X40" s="290" t="str">
        <f>IF($A40="","",受験者名簿!W46&amp;"")</f>
        <v/>
      </c>
      <c r="Y40" s="290" t="str">
        <f>""</f>
        <v/>
      </c>
      <c r="Z40" s="290" t="str">
        <f>""</f>
        <v/>
      </c>
      <c r="AA40" s="290" t="str">
        <f>""</f>
        <v/>
      </c>
      <c r="AB40" s="290" t="str">
        <f>""</f>
        <v/>
      </c>
      <c r="AC40" s="290" t="str">
        <f>IF($A40="","",受験者名簿!I46&amp;"")</f>
        <v/>
      </c>
      <c r="AD40" s="290" t="str">
        <f>""</f>
        <v/>
      </c>
      <c r="AE40" s="290" t="str">
        <f>""</f>
        <v/>
      </c>
      <c r="AF40" s="290" t="str">
        <f t="shared" si="1"/>
        <v/>
      </c>
      <c r="AG40" s="290" t="str">
        <f>IF($A40="","",受験者名簿!B46)</f>
        <v/>
      </c>
      <c r="AH40" s="290" t="str">
        <f>IF($A40="","",受験者名簿!AE46)</f>
        <v/>
      </c>
      <c r="AI40" s="292" t="str">
        <f>IF($A40="","",受験者名簿!AF46)</f>
        <v/>
      </c>
      <c r="AJ40" s="290" t="str">
        <f>IF($A40="","",受験者名簿!AG46)</f>
        <v/>
      </c>
      <c r="AK40" s="290" t="str">
        <f>IF($A40="","",受験者名簿!AH46)</f>
        <v/>
      </c>
      <c r="AL40" s="290" t="str">
        <f>IF($A40="","",受験申込書!$M$51)</f>
        <v/>
      </c>
      <c r="AM40" s="290" t="str">
        <f>IF($A40="","",受験申込書!$M$52)</f>
        <v/>
      </c>
      <c r="AN40" s="290" t="str">
        <f>IF($A40="","",受験申込書!$M$54)</f>
        <v/>
      </c>
      <c r="AO40" s="290" t="str">
        <f>IF($A40="","",受験申込書!$M$55)</f>
        <v/>
      </c>
      <c r="AP40" s="290" t="str">
        <f>IF($A40="","",受験申込書!$M$56)</f>
        <v/>
      </c>
      <c r="AQ40" s="290" t="str">
        <f>IF($A40="","",受験申込書!$M$57)</f>
        <v/>
      </c>
      <c r="AR40" s="290" t="str">
        <f>IF($A40="","",受験申込書!$M$58)</f>
        <v/>
      </c>
      <c r="AS40" s="290" t="str">
        <f>IF($A40="","",受験申込書!$M$59)</f>
        <v/>
      </c>
      <c r="AT40" s="290" t="str">
        <f>IF($A40="","",受験申込書!$M$60)</f>
        <v/>
      </c>
      <c r="AU40" s="290" t="str">
        <f>IF($A40="","",受験申込書!$M$61)</f>
        <v/>
      </c>
      <c r="AV40" s="290" t="str">
        <f>IF($A40="","",受験申込書!$M$62)</f>
        <v/>
      </c>
      <c r="AW40" s="290" t="str">
        <f>IF($A40="","",受験申込書!$M$63)</f>
        <v/>
      </c>
      <c r="AX40" s="290" t="str">
        <f>IF($A40="","",受験申込書!$M$53)</f>
        <v/>
      </c>
      <c r="AY40" s="290" t="str">
        <f>IF($A40="","",受験申込書!$M$53)</f>
        <v/>
      </c>
      <c r="AZ40" s="290" t="str">
        <f>IF($A40="","",受験申込書!$N$28)</f>
        <v/>
      </c>
      <c r="BA40" s="290" t="str">
        <f>IF($A40="","",受験者名簿!AC46)</f>
        <v/>
      </c>
      <c r="BB40" s="290" t="str">
        <f>IF($A40="","",受験申込書!$M$44)</f>
        <v/>
      </c>
      <c r="BC40" s="290" t="str">
        <f>IF($A40="","",受験申込書!$M$46)</f>
        <v/>
      </c>
      <c r="BD40" s="290" t="str">
        <f t="shared" si="2"/>
        <v/>
      </c>
      <c r="BE40" s="290" t="str">
        <f>IF($A40="","",受験申込書!$M$47)</f>
        <v/>
      </c>
      <c r="BF40" s="290" t="str">
        <f>IF($A40="","",受験申込書!$M$48)</f>
        <v/>
      </c>
      <c r="BG40" s="290" t="str">
        <f t="shared" si="3"/>
        <v/>
      </c>
      <c r="BH40" s="290" t="str">
        <f t="shared" si="4"/>
        <v/>
      </c>
      <c r="BI40" s="290" t="str">
        <f>IF($A40="","",受験申込書!$M$13)</f>
        <v/>
      </c>
      <c r="BJ40" s="290" t="str">
        <f>IF($A40="","",受験申込書!$M$14)</f>
        <v/>
      </c>
    </row>
    <row r="41" spans="1:62" ht="15.75" customHeight="1" x14ac:dyDescent="0.15">
      <c r="A41" s="290" t="str">
        <f>IF(受験者名簿!$C47="","",受験者名簿!A47)</f>
        <v/>
      </c>
      <c r="B41" s="291" t="str">
        <f>IF($A41="","",受験者名簿!Z47)</f>
        <v/>
      </c>
      <c r="C41" s="291" t="str">
        <f t="shared" si="0"/>
        <v/>
      </c>
      <c r="D41" s="291" t="str">
        <f>IF($A41="","",受験者名簿!AA47)</f>
        <v/>
      </c>
      <c r="E41" s="290" t="str">
        <f>""</f>
        <v/>
      </c>
      <c r="F41" s="291" t="str">
        <f>IF($A41="","",TEXT(SUBSTITUTE(受験者名簿!J47,".","/"),"yyyy/mm/dd"))</f>
        <v/>
      </c>
      <c r="G41" s="290" t="str">
        <f>IF($A41="","",TRIM(受験者名簿!C47))</f>
        <v/>
      </c>
      <c r="H41" s="290" t="str">
        <f>IF($A41="","",TRIM(受験者名簿!D47))</f>
        <v/>
      </c>
      <c r="I41" s="290" t="str">
        <f>IF($A41="","",DBCS(TRIM(PHONETIC(受験者名簿!E47))))</f>
        <v/>
      </c>
      <c r="J41" s="290" t="str">
        <f>IF($A41="","",DBCS(TRIM(PHONETIC(受験者名簿!F47))))</f>
        <v/>
      </c>
      <c r="K41" s="290" t="str">
        <f>IF($A41="","",TRIM(PROPER(受験者名簿!G47)))</f>
        <v/>
      </c>
      <c r="L41" s="290" t="str">
        <f>IF($A41="","",TRIM(PROPER(受験者名簿!H47)))</f>
        <v/>
      </c>
      <c r="M41" s="290" t="str">
        <f>IF($A41="","",受験者名簿!M47&amp;"")</f>
        <v/>
      </c>
      <c r="N41" s="290" t="str">
        <f>IF($A41="","",受験者名簿!L47&amp;"")</f>
        <v/>
      </c>
      <c r="O41" s="290" t="str">
        <f>IF($A41="","",受験者名簿!N47&amp;"")</f>
        <v/>
      </c>
      <c r="P41" s="290" t="str">
        <f>IF($A41="","",受験者名簿!O47&amp;"")</f>
        <v/>
      </c>
      <c r="Q41" s="290" t="str">
        <f>IF($A41="","",受験者名簿!P47&amp;"")</f>
        <v/>
      </c>
      <c r="R41" s="290" t="str">
        <f>IF($A41="","",受験者名簿!Q47&amp;"")</f>
        <v/>
      </c>
      <c r="S41" s="290" t="str">
        <f>IF($A41="","",受験者名簿!R47&amp;"")</f>
        <v/>
      </c>
      <c r="T41" s="290" t="str">
        <f>IF($A41="","",受験者名簿!S47&amp;"")</f>
        <v/>
      </c>
      <c r="U41" s="290" t="str">
        <f>IF($A41="","",受験者名簿!T47&amp;"")</f>
        <v/>
      </c>
      <c r="V41" s="290" t="str">
        <f>IF($A41="","",受験者名簿!U47&amp;"")</f>
        <v/>
      </c>
      <c r="W41" s="290" t="str">
        <f>IF($A41="","",受験者名簿!V47&amp;"")</f>
        <v/>
      </c>
      <c r="X41" s="290" t="str">
        <f>IF($A41="","",受験者名簿!W47&amp;"")</f>
        <v/>
      </c>
      <c r="Y41" s="290" t="str">
        <f>""</f>
        <v/>
      </c>
      <c r="Z41" s="290" t="str">
        <f>""</f>
        <v/>
      </c>
      <c r="AA41" s="290" t="str">
        <f>""</f>
        <v/>
      </c>
      <c r="AB41" s="290" t="str">
        <f>""</f>
        <v/>
      </c>
      <c r="AC41" s="290" t="str">
        <f>IF($A41="","",受験者名簿!I47&amp;"")</f>
        <v/>
      </c>
      <c r="AD41" s="290" t="str">
        <f>""</f>
        <v/>
      </c>
      <c r="AE41" s="290" t="str">
        <f>""</f>
        <v/>
      </c>
      <c r="AF41" s="290" t="str">
        <f t="shared" si="1"/>
        <v/>
      </c>
      <c r="AG41" s="290" t="str">
        <f>IF($A41="","",受験者名簿!B47)</f>
        <v/>
      </c>
      <c r="AH41" s="290" t="str">
        <f>IF($A41="","",受験者名簿!AE47)</f>
        <v/>
      </c>
      <c r="AI41" s="292" t="str">
        <f>IF($A41="","",受験者名簿!AF47)</f>
        <v/>
      </c>
      <c r="AJ41" s="290" t="str">
        <f>IF($A41="","",受験者名簿!AG47)</f>
        <v/>
      </c>
      <c r="AK41" s="290" t="str">
        <f>IF($A41="","",受験者名簿!AH47)</f>
        <v/>
      </c>
      <c r="AL41" s="290" t="str">
        <f>IF($A41="","",受験申込書!$M$51)</f>
        <v/>
      </c>
      <c r="AM41" s="290" t="str">
        <f>IF($A41="","",受験申込書!$M$52)</f>
        <v/>
      </c>
      <c r="AN41" s="290" t="str">
        <f>IF($A41="","",受験申込書!$M$54)</f>
        <v/>
      </c>
      <c r="AO41" s="290" t="str">
        <f>IF($A41="","",受験申込書!$M$55)</f>
        <v/>
      </c>
      <c r="AP41" s="290" t="str">
        <f>IF($A41="","",受験申込書!$M$56)</f>
        <v/>
      </c>
      <c r="AQ41" s="290" t="str">
        <f>IF($A41="","",受験申込書!$M$57)</f>
        <v/>
      </c>
      <c r="AR41" s="290" t="str">
        <f>IF($A41="","",受験申込書!$M$58)</f>
        <v/>
      </c>
      <c r="AS41" s="290" t="str">
        <f>IF($A41="","",受験申込書!$M$59)</f>
        <v/>
      </c>
      <c r="AT41" s="290" t="str">
        <f>IF($A41="","",受験申込書!$M$60)</f>
        <v/>
      </c>
      <c r="AU41" s="290" t="str">
        <f>IF($A41="","",受験申込書!$M$61)</f>
        <v/>
      </c>
      <c r="AV41" s="290" t="str">
        <f>IF($A41="","",受験申込書!$M$62)</f>
        <v/>
      </c>
      <c r="AW41" s="290" t="str">
        <f>IF($A41="","",受験申込書!$M$63)</f>
        <v/>
      </c>
      <c r="AX41" s="290" t="str">
        <f>IF($A41="","",受験申込書!$M$53)</f>
        <v/>
      </c>
      <c r="AY41" s="290" t="str">
        <f>IF($A41="","",受験申込書!$M$53)</f>
        <v/>
      </c>
      <c r="AZ41" s="290" t="str">
        <f>IF($A41="","",受験申込書!$N$28)</f>
        <v/>
      </c>
      <c r="BA41" s="290" t="str">
        <f>IF($A41="","",受験者名簿!AC47)</f>
        <v/>
      </c>
      <c r="BB41" s="290" t="str">
        <f>IF($A41="","",受験申込書!$M$44)</f>
        <v/>
      </c>
      <c r="BC41" s="290" t="str">
        <f>IF($A41="","",受験申込書!$M$46)</f>
        <v/>
      </c>
      <c r="BD41" s="290" t="str">
        <f t="shared" si="2"/>
        <v/>
      </c>
      <c r="BE41" s="290" t="str">
        <f>IF($A41="","",受験申込書!$M$47)</f>
        <v/>
      </c>
      <c r="BF41" s="290" t="str">
        <f>IF($A41="","",受験申込書!$M$48)</f>
        <v/>
      </c>
      <c r="BG41" s="290" t="str">
        <f t="shared" si="3"/>
        <v/>
      </c>
      <c r="BH41" s="290" t="str">
        <f t="shared" si="4"/>
        <v/>
      </c>
      <c r="BI41" s="290" t="str">
        <f>IF($A41="","",受験申込書!$M$13)</f>
        <v/>
      </c>
      <c r="BJ41" s="290" t="str">
        <f>IF($A41="","",受験申込書!$M$14)</f>
        <v/>
      </c>
    </row>
    <row r="42" spans="1:62" ht="15.75" customHeight="1" x14ac:dyDescent="0.15">
      <c r="A42" s="290" t="str">
        <f>IF(受験者名簿!$C48="","",受験者名簿!A48)</f>
        <v/>
      </c>
      <c r="B42" s="291" t="str">
        <f>IF($A42="","",受験者名簿!Z48)</f>
        <v/>
      </c>
      <c r="C42" s="291" t="str">
        <f t="shared" si="0"/>
        <v/>
      </c>
      <c r="D42" s="291" t="str">
        <f>IF($A42="","",受験者名簿!AA48)</f>
        <v/>
      </c>
      <c r="E42" s="290" t="str">
        <f>""</f>
        <v/>
      </c>
      <c r="F42" s="291" t="str">
        <f>IF($A42="","",TEXT(SUBSTITUTE(受験者名簿!J48,".","/"),"yyyy/mm/dd"))</f>
        <v/>
      </c>
      <c r="G42" s="290" t="str">
        <f>IF($A42="","",TRIM(受験者名簿!C48))</f>
        <v/>
      </c>
      <c r="H42" s="290" t="str">
        <f>IF($A42="","",TRIM(受験者名簿!D48))</f>
        <v/>
      </c>
      <c r="I42" s="290" t="str">
        <f>IF($A42="","",DBCS(TRIM(PHONETIC(受験者名簿!E48))))</f>
        <v/>
      </c>
      <c r="J42" s="290" t="str">
        <f>IF($A42="","",DBCS(TRIM(PHONETIC(受験者名簿!F48))))</f>
        <v/>
      </c>
      <c r="K42" s="290" t="str">
        <f>IF($A42="","",TRIM(PROPER(受験者名簿!G48)))</f>
        <v/>
      </c>
      <c r="L42" s="290" t="str">
        <f>IF($A42="","",TRIM(PROPER(受験者名簿!H48)))</f>
        <v/>
      </c>
      <c r="M42" s="290" t="str">
        <f>IF($A42="","",受験者名簿!M48&amp;"")</f>
        <v/>
      </c>
      <c r="N42" s="290" t="str">
        <f>IF($A42="","",受験者名簿!L48&amp;"")</f>
        <v/>
      </c>
      <c r="O42" s="290" t="str">
        <f>IF($A42="","",受験者名簿!N48&amp;"")</f>
        <v/>
      </c>
      <c r="P42" s="290" t="str">
        <f>IF($A42="","",受験者名簿!O48&amp;"")</f>
        <v/>
      </c>
      <c r="Q42" s="290" t="str">
        <f>IF($A42="","",受験者名簿!P48&amp;"")</f>
        <v/>
      </c>
      <c r="R42" s="290" t="str">
        <f>IF($A42="","",受験者名簿!Q48&amp;"")</f>
        <v/>
      </c>
      <c r="S42" s="290" t="str">
        <f>IF($A42="","",受験者名簿!R48&amp;"")</f>
        <v/>
      </c>
      <c r="T42" s="290" t="str">
        <f>IF($A42="","",受験者名簿!S48&amp;"")</f>
        <v/>
      </c>
      <c r="U42" s="290" t="str">
        <f>IF($A42="","",受験者名簿!T48&amp;"")</f>
        <v/>
      </c>
      <c r="V42" s="290" t="str">
        <f>IF($A42="","",受験者名簿!U48&amp;"")</f>
        <v/>
      </c>
      <c r="W42" s="290" t="str">
        <f>IF($A42="","",受験者名簿!V48&amp;"")</f>
        <v/>
      </c>
      <c r="X42" s="290" t="str">
        <f>IF($A42="","",受験者名簿!W48&amp;"")</f>
        <v/>
      </c>
      <c r="Y42" s="290" t="str">
        <f>""</f>
        <v/>
      </c>
      <c r="Z42" s="290" t="str">
        <f>""</f>
        <v/>
      </c>
      <c r="AA42" s="290" t="str">
        <f>""</f>
        <v/>
      </c>
      <c r="AB42" s="290" t="str">
        <f>""</f>
        <v/>
      </c>
      <c r="AC42" s="290" t="str">
        <f>IF($A42="","",受験者名簿!I48&amp;"")</f>
        <v/>
      </c>
      <c r="AD42" s="290" t="str">
        <f>""</f>
        <v/>
      </c>
      <c r="AE42" s="290" t="str">
        <f>""</f>
        <v/>
      </c>
      <c r="AF42" s="290" t="str">
        <f t="shared" si="1"/>
        <v/>
      </c>
      <c r="AG42" s="290" t="str">
        <f>IF($A42="","",受験者名簿!B48)</f>
        <v/>
      </c>
      <c r="AH42" s="290" t="str">
        <f>IF($A42="","",受験者名簿!AE48)</f>
        <v/>
      </c>
      <c r="AI42" s="292" t="str">
        <f>IF($A42="","",受験者名簿!AF48)</f>
        <v/>
      </c>
      <c r="AJ42" s="290" t="str">
        <f>IF($A42="","",受験者名簿!AG48)</f>
        <v/>
      </c>
      <c r="AK42" s="290" t="str">
        <f>IF($A42="","",受験者名簿!AH48)</f>
        <v/>
      </c>
      <c r="AL42" s="290" t="str">
        <f>IF($A42="","",受験申込書!$M$51)</f>
        <v/>
      </c>
      <c r="AM42" s="290" t="str">
        <f>IF($A42="","",受験申込書!$M$52)</f>
        <v/>
      </c>
      <c r="AN42" s="290" t="str">
        <f>IF($A42="","",受験申込書!$M$54)</f>
        <v/>
      </c>
      <c r="AO42" s="290" t="str">
        <f>IF($A42="","",受験申込書!$M$55)</f>
        <v/>
      </c>
      <c r="AP42" s="290" t="str">
        <f>IF($A42="","",受験申込書!$M$56)</f>
        <v/>
      </c>
      <c r="AQ42" s="290" t="str">
        <f>IF($A42="","",受験申込書!$M$57)</f>
        <v/>
      </c>
      <c r="AR42" s="290" t="str">
        <f>IF($A42="","",受験申込書!$M$58)</f>
        <v/>
      </c>
      <c r="AS42" s="290" t="str">
        <f>IF($A42="","",受験申込書!$M$59)</f>
        <v/>
      </c>
      <c r="AT42" s="290" t="str">
        <f>IF($A42="","",受験申込書!$M$60)</f>
        <v/>
      </c>
      <c r="AU42" s="290" t="str">
        <f>IF($A42="","",受験申込書!$M$61)</f>
        <v/>
      </c>
      <c r="AV42" s="290" t="str">
        <f>IF($A42="","",受験申込書!$M$62)</f>
        <v/>
      </c>
      <c r="AW42" s="290" t="str">
        <f>IF($A42="","",受験申込書!$M$63)</f>
        <v/>
      </c>
      <c r="AX42" s="290" t="str">
        <f>IF($A42="","",受験申込書!$M$53)</f>
        <v/>
      </c>
      <c r="AY42" s="290" t="str">
        <f>IF($A42="","",受験申込書!$M$53)</f>
        <v/>
      </c>
      <c r="AZ42" s="290" t="str">
        <f>IF($A42="","",受験申込書!$N$28)</f>
        <v/>
      </c>
      <c r="BA42" s="290" t="str">
        <f>IF($A42="","",受験者名簿!AC48)</f>
        <v/>
      </c>
      <c r="BB42" s="290" t="str">
        <f>IF($A42="","",受験申込書!$M$44)</f>
        <v/>
      </c>
      <c r="BC42" s="290" t="str">
        <f>IF($A42="","",受験申込書!$M$46)</f>
        <v/>
      </c>
      <c r="BD42" s="290" t="str">
        <f t="shared" si="2"/>
        <v/>
      </c>
      <c r="BE42" s="290" t="str">
        <f>IF($A42="","",受験申込書!$M$47)</f>
        <v/>
      </c>
      <c r="BF42" s="290" t="str">
        <f>IF($A42="","",受験申込書!$M$48)</f>
        <v/>
      </c>
      <c r="BG42" s="290" t="str">
        <f t="shared" si="3"/>
        <v/>
      </c>
      <c r="BH42" s="290" t="str">
        <f t="shared" si="4"/>
        <v/>
      </c>
      <c r="BI42" s="290" t="str">
        <f>IF($A42="","",受験申込書!$M$13)</f>
        <v/>
      </c>
      <c r="BJ42" s="290" t="str">
        <f>IF($A42="","",受験申込書!$M$14)</f>
        <v/>
      </c>
    </row>
    <row r="43" spans="1:62" ht="15.75" customHeight="1" x14ac:dyDescent="0.15">
      <c r="A43" s="290" t="str">
        <f>IF(受験者名簿!$C49="","",受験者名簿!A49)</f>
        <v/>
      </c>
      <c r="B43" s="291" t="str">
        <f>IF($A43="","",受験者名簿!Z49)</f>
        <v/>
      </c>
      <c r="C43" s="291" t="str">
        <f t="shared" si="0"/>
        <v/>
      </c>
      <c r="D43" s="291" t="str">
        <f>IF($A43="","",受験者名簿!AA49)</f>
        <v/>
      </c>
      <c r="E43" s="290" t="str">
        <f>""</f>
        <v/>
      </c>
      <c r="F43" s="291" t="str">
        <f>IF($A43="","",TEXT(SUBSTITUTE(受験者名簿!J49,".","/"),"yyyy/mm/dd"))</f>
        <v/>
      </c>
      <c r="G43" s="290" t="str">
        <f>IF($A43="","",TRIM(受験者名簿!C49))</f>
        <v/>
      </c>
      <c r="H43" s="290" t="str">
        <f>IF($A43="","",TRIM(受験者名簿!D49))</f>
        <v/>
      </c>
      <c r="I43" s="290" t="str">
        <f>IF($A43="","",DBCS(TRIM(PHONETIC(受験者名簿!E49))))</f>
        <v/>
      </c>
      <c r="J43" s="290" t="str">
        <f>IF($A43="","",DBCS(TRIM(PHONETIC(受験者名簿!F49))))</f>
        <v/>
      </c>
      <c r="K43" s="290" t="str">
        <f>IF($A43="","",TRIM(PROPER(受験者名簿!G49)))</f>
        <v/>
      </c>
      <c r="L43" s="290" t="str">
        <f>IF($A43="","",TRIM(PROPER(受験者名簿!H49)))</f>
        <v/>
      </c>
      <c r="M43" s="290" t="str">
        <f>IF($A43="","",受験者名簿!M49&amp;"")</f>
        <v/>
      </c>
      <c r="N43" s="290" t="str">
        <f>IF($A43="","",受験者名簿!L49&amp;"")</f>
        <v/>
      </c>
      <c r="O43" s="290" t="str">
        <f>IF($A43="","",受験者名簿!N49&amp;"")</f>
        <v/>
      </c>
      <c r="P43" s="290" t="str">
        <f>IF($A43="","",受験者名簿!O49&amp;"")</f>
        <v/>
      </c>
      <c r="Q43" s="290" t="str">
        <f>IF($A43="","",受験者名簿!P49&amp;"")</f>
        <v/>
      </c>
      <c r="R43" s="290" t="str">
        <f>IF($A43="","",受験者名簿!Q49&amp;"")</f>
        <v/>
      </c>
      <c r="S43" s="290" t="str">
        <f>IF($A43="","",受験者名簿!R49&amp;"")</f>
        <v/>
      </c>
      <c r="T43" s="290" t="str">
        <f>IF($A43="","",受験者名簿!S49&amp;"")</f>
        <v/>
      </c>
      <c r="U43" s="290" t="str">
        <f>IF($A43="","",受験者名簿!T49&amp;"")</f>
        <v/>
      </c>
      <c r="V43" s="290" t="str">
        <f>IF($A43="","",受験者名簿!U49&amp;"")</f>
        <v/>
      </c>
      <c r="W43" s="290" t="str">
        <f>IF($A43="","",受験者名簿!V49&amp;"")</f>
        <v/>
      </c>
      <c r="X43" s="290" t="str">
        <f>IF($A43="","",受験者名簿!W49&amp;"")</f>
        <v/>
      </c>
      <c r="Y43" s="290" t="str">
        <f>""</f>
        <v/>
      </c>
      <c r="Z43" s="290" t="str">
        <f>""</f>
        <v/>
      </c>
      <c r="AA43" s="290" t="str">
        <f>""</f>
        <v/>
      </c>
      <c r="AB43" s="290" t="str">
        <f>""</f>
        <v/>
      </c>
      <c r="AC43" s="290" t="str">
        <f>IF($A43="","",受験者名簿!I49&amp;"")</f>
        <v/>
      </c>
      <c r="AD43" s="290" t="str">
        <f>""</f>
        <v/>
      </c>
      <c r="AE43" s="290" t="str">
        <f>""</f>
        <v/>
      </c>
      <c r="AF43" s="290" t="str">
        <f t="shared" si="1"/>
        <v/>
      </c>
      <c r="AG43" s="290" t="str">
        <f>IF($A43="","",受験者名簿!B49)</f>
        <v/>
      </c>
      <c r="AH43" s="290" t="str">
        <f>IF($A43="","",受験者名簿!AE49)</f>
        <v/>
      </c>
      <c r="AI43" s="292" t="str">
        <f>IF($A43="","",受験者名簿!AF49)</f>
        <v/>
      </c>
      <c r="AJ43" s="290" t="str">
        <f>IF($A43="","",受験者名簿!AG49)</f>
        <v/>
      </c>
      <c r="AK43" s="290" t="str">
        <f>IF($A43="","",受験者名簿!AH49)</f>
        <v/>
      </c>
      <c r="AL43" s="290" t="str">
        <f>IF($A43="","",受験申込書!$M$51)</f>
        <v/>
      </c>
      <c r="AM43" s="290" t="str">
        <f>IF($A43="","",受験申込書!$M$52)</f>
        <v/>
      </c>
      <c r="AN43" s="290" t="str">
        <f>IF($A43="","",受験申込書!$M$54)</f>
        <v/>
      </c>
      <c r="AO43" s="290" t="str">
        <f>IF($A43="","",受験申込書!$M$55)</f>
        <v/>
      </c>
      <c r="AP43" s="290" t="str">
        <f>IF($A43="","",受験申込書!$M$56)</f>
        <v/>
      </c>
      <c r="AQ43" s="290" t="str">
        <f>IF($A43="","",受験申込書!$M$57)</f>
        <v/>
      </c>
      <c r="AR43" s="290" t="str">
        <f>IF($A43="","",受験申込書!$M$58)</f>
        <v/>
      </c>
      <c r="AS43" s="290" t="str">
        <f>IF($A43="","",受験申込書!$M$59)</f>
        <v/>
      </c>
      <c r="AT43" s="290" t="str">
        <f>IF($A43="","",受験申込書!$M$60)</f>
        <v/>
      </c>
      <c r="AU43" s="290" t="str">
        <f>IF($A43="","",受験申込書!$M$61)</f>
        <v/>
      </c>
      <c r="AV43" s="290" t="str">
        <f>IF($A43="","",受験申込書!$M$62)</f>
        <v/>
      </c>
      <c r="AW43" s="290" t="str">
        <f>IF($A43="","",受験申込書!$M$63)</f>
        <v/>
      </c>
      <c r="AX43" s="290" t="str">
        <f>IF($A43="","",受験申込書!$M$53)</f>
        <v/>
      </c>
      <c r="AY43" s="290" t="str">
        <f>IF($A43="","",受験申込書!$M$53)</f>
        <v/>
      </c>
      <c r="AZ43" s="290" t="str">
        <f>IF($A43="","",受験申込書!$N$28)</f>
        <v/>
      </c>
      <c r="BA43" s="290" t="str">
        <f>IF($A43="","",受験者名簿!AC49)</f>
        <v/>
      </c>
      <c r="BB43" s="290" t="str">
        <f>IF($A43="","",受験申込書!$M$44)</f>
        <v/>
      </c>
      <c r="BC43" s="290" t="str">
        <f>IF($A43="","",受験申込書!$M$46)</f>
        <v/>
      </c>
      <c r="BD43" s="290" t="str">
        <f t="shared" si="2"/>
        <v/>
      </c>
      <c r="BE43" s="290" t="str">
        <f>IF($A43="","",受験申込書!$M$47)</f>
        <v/>
      </c>
      <c r="BF43" s="290" t="str">
        <f>IF($A43="","",受験申込書!$M$48)</f>
        <v/>
      </c>
      <c r="BG43" s="290" t="str">
        <f t="shared" si="3"/>
        <v/>
      </c>
      <c r="BH43" s="290" t="str">
        <f t="shared" si="4"/>
        <v/>
      </c>
      <c r="BI43" s="290" t="str">
        <f>IF($A43="","",受験申込書!$M$13)</f>
        <v/>
      </c>
      <c r="BJ43" s="290" t="str">
        <f>IF($A43="","",受験申込書!$M$14)</f>
        <v/>
      </c>
    </row>
    <row r="44" spans="1:62" ht="15.75" customHeight="1" x14ac:dyDescent="0.15">
      <c r="A44" s="290" t="str">
        <f>IF(受験者名簿!$C50="","",受験者名簿!A50)</f>
        <v/>
      </c>
      <c r="B44" s="291" t="str">
        <f>IF($A44="","",受験者名簿!Z50)</f>
        <v/>
      </c>
      <c r="C44" s="291" t="str">
        <f t="shared" si="0"/>
        <v/>
      </c>
      <c r="D44" s="291" t="str">
        <f>IF($A44="","",受験者名簿!AA50)</f>
        <v/>
      </c>
      <c r="E44" s="290" t="str">
        <f>""</f>
        <v/>
      </c>
      <c r="F44" s="291" t="str">
        <f>IF($A44="","",TEXT(SUBSTITUTE(受験者名簿!J50,".","/"),"yyyy/mm/dd"))</f>
        <v/>
      </c>
      <c r="G44" s="290" t="str">
        <f>IF($A44="","",TRIM(受験者名簿!C50))</f>
        <v/>
      </c>
      <c r="H44" s="290" t="str">
        <f>IF($A44="","",TRIM(受験者名簿!D50))</f>
        <v/>
      </c>
      <c r="I44" s="290" t="str">
        <f>IF($A44="","",DBCS(TRIM(PHONETIC(受験者名簿!E50))))</f>
        <v/>
      </c>
      <c r="J44" s="290" t="str">
        <f>IF($A44="","",DBCS(TRIM(PHONETIC(受験者名簿!F50))))</f>
        <v/>
      </c>
      <c r="K44" s="290" t="str">
        <f>IF($A44="","",TRIM(PROPER(受験者名簿!G50)))</f>
        <v/>
      </c>
      <c r="L44" s="290" t="str">
        <f>IF($A44="","",TRIM(PROPER(受験者名簿!H50)))</f>
        <v/>
      </c>
      <c r="M44" s="290" t="str">
        <f>IF($A44="","",受験者名簿!M50&amp;"")</f>
        <v/>
      </c>
      <c r="N44" s="290" t="str">
        <f>IF($A44="","",受験者名簿!L50&amp;"")</f>
        <v/>
      </c>
      <c r="O44" s="290" t="str">
        <f>IF($A44="","",受験者名簿!N50&amp;"")</f>
        <v/>
      </c>
      <c r="P44" s="290" t="str">
        <f>IF($A44="","",受験者名簿!O50&amp;"")</f>
        <v/>
      </c>
      <c r="Q44" s="290" t="str">
        <f>IF($A44="","",受験者名簿!P50&amp;"")</f>
        <v/>
      </c>
      <c r="R44" s="290" t="str">
        <f>IF($A44="","",受験者名簿!Q50&amp;"")</f>
        <v/>
      </c>
      <c r="S44" s="290" t="str">
        <f>IF($A44="","",受験者名簿!R50&amp;"")</f>
        <v/>
      </c>
      <c r="T44" s="290" t="str">
        <f>IF($A44="","",受験者名簿!S50&amp;"")</f>
        <v/>
      </c>
      <c r="U44" s="290" t="str">
        <f>IF($A44="","",受験者名簿!T50&amp;"")</f>
        <v/>
      </c>
      <c r="V44" s="290" t="str">
        <f>IF($A44="","",受験者名簿!U50&amp;"")</f>
        <v/>
      </c>
      <c r="W44" s="290" t="str">
        <f>IF($A44="","",受験者名簿!V50&amp;"")</f>
        <v/>
      </c>
      <c r="X44" s="290" t="str">
        <f>IF($A44="","",受験者名簿!W50&amp;"")</f>
        <v/>
      </c>
      <c r="Y44" s="290" t="str">
        <f>""</f>
        <v/>
      </c>
      <c r="Z44" s="290" t="str">
        <f>""</f>
        <v/>
      </c>
      <c r="AA44" s="290" t="str">
        <f>""</f>
        <v/>
      </c>
      <c r="AB44" s="290" t="str">
        <f>""</f>
        <v/>
      </c>
      <c r="AC44" s="290" t="str">
        <f>IF($A44="","",受験者名簿!I50&amp;"")</f>
        <v/>
      </c>
      <c r="AD44" s="290" t="str">
        <f>""</f>
        <v/>
      </c>
      <c r="AE44" s="290" t="str">
        <f>""</f>
        <v/>
      </c>
      <c r="AF44" s="290" t="str">
        <f t="shared" si="1"/>
        <v/>
      </c>
      <c r="AG44" s="290" t="str">
        <f>IF($A44="","",受験者名簿!B50)</f>
        <v/>
      </c>
      <c r="AH44" s="290" t="str">
        <f>IF($A44="","",受験者名簿!AE50)</f>
        <v/>
      </c>
      <c r="AI44" s="292" t="str">
        <f>IF($A44="","",受験者名簿!AF50)</f>
        <v/>
      </c>
      <c r="AJ44" s="290" t="str">
        <f>IF($A44="","",受験者名簿!AG50)</f>
        <v/>
      </c>
      <c r="AK44" s="290" t="str">
        <f>IF($A44="","",受験者名簿!AH50)</f>
        <v/>
      </c>
      <c r="AL44" s="290" t="str">
        <f>IF($A44="","",受験申込書!$M$51)</f>
        <v/>
      </c>
      <c r="AM44" s="290" t="str">
        <f>IF($A44="","",受験申込書!$M$52)</f>
        <v/>
      </c>
      <c r="AN44" s="290" t="str">
        <f>IF($A44="","",受験申込書!$M$54)</f>
        <v/>
      </c>
      <c r="AO44" s="290" t="str">
        <f>IF($A44="","",受験申込書!$M$55)</f>
        <v/>
      </c>
      <c r="AP44" s="290" t="str">
        <f>IF($A44="","",受験申込書!$M$56)</f>
        <v/>
      </c>
      <c r="AQ44" s="290" t="str">
        <f>IF($A44="","",受験申込書!$M$57)</f>
        <v/>
      </c>
      <c r="AR44" s="290" t="str">
        <f>IF($A44="","",受験申込書!$M$58)</f>
        <v/>
      </c>
      <c r="AS44" s="290" t="str">
        <f>IF($A44="","",受験申込書!$M$59)</f>
        <v/>
      </c>
      <c r="AT44" s="290" t="str">
        <f>IF($A44="","",受験申込書!$M$60)</f>
        <v/>
      </c>
      <c r="AU44" s="290" t="str">
        <f>IF($A44="","",受験申込書!$M$61)</f>
        <v/>
      </c>
      <c r="AV44" s="290" t="str">
        <f>IF($A44="","",受験申込書!$M$62)</f>
        <v/>
      </c>
      <c r="AW44" s="290" t="str">
        <f>IF($A44="","",受験申込書!$M$63)</f>
        <v/>
      </c>
      <c r="AX44" s="290" t="str">
        <f>IF($A44="","",受験申込書!$M$53)</f>
        <v/>
      </c>
      <c r="AY44" s="290" t="str">
        <f>IF($A44="","",受験申込書!$M$53)</f>
        <v/>
      </c>
      <c r="AZ44" s="290" t="str">
        <f>IF($A44="","",受験申込書!$N$28)</f>
        <v/>
      </c>
      <c r="BA44" s="290" t="str">
        <f>IF($A44="","",受験者名簿!AC50)</f>
        <v/>
      </c>
      <c r="BB44" s="290" t="str">
        <f>IF($A44="","",受験申込書!$M$44)</f>
        <v/>
      </c>
      <c r="BC44" s="290" t="str">
        <f>IF($A44="","",受験申込書!$M$46)</f>
        <v/>
      </c>
      <c r="BD44" s="290" t="str">
        <f t="shared" si="2"/>
        <v/>
      </c>
      <c r="BE44" s="290" t="str">
        <f>IF($A44="","",受験申込書!$M$47)</f>
        <v/>
      </c>
      <c r="BF44" s="290" t="str">
        <f>IF($A44="","",受験申込書!$M$48)</f>
        <v/>
      </c>
      <c r="BG44" s="290" t="str">
        <f t="shared" si="3"/>
        <v/>
      </c>
      <c r="BH44" s="290" t="str">
        <f t="shared" si="4"/>
        <v/>
      </c>
      <c r="BI44" s="290" t="str">
        <f>IF($A44="","",受験申込書!$M$13)</f>
        <v/>
      </c>
      <c r="BJ44" s="290" t="str">
        <f>IF($A44="","",受験申込書!$M$14)</f>
        <v/>
      </c>
    </row>
    <row r="45" spans="1:62" ht="15.75" customHeight="1" x14ac:dyDescent="0.15">
      <c r="A45" s="290" t="str">
        <f>IF(受験者名簿!$C51="","",受験者名簿!A51)</f>
        <v/>
      </c>
      <c r="B45" s="291" t="str">
        <f>IF($A45="","",受験者名簿!Z51)</f>
        <v/>
      </c>
      <c r="C45" s="291" t="str">
        <f t="shared" si="0"/>
        <v/>
      </c>
      <c r="D45" s="291" t="str">
        <f>IF($A45="","",受験者名簿!AA51)</f>
        <v/>
      </c>
      <c r="E45" s="290" t="str">
        <f>""</f>
        <v/>
      </c>
      <c r="F45" s="291" t="str">
        <f>IF($A45="","",TEXT(SUBSTITUTE(受験者名簿!J51,".","/"),"yyyy/mm/dd"))</f>
        <v/>
      </c>
      <c r="G45" s="290" t="str">
        <f>IF($A45="","",TRIM(受験者名簿!C51))</f>
        <v/>
      </c>
      <c r="H45" s="290" t="str">
        <f>IF($A45="","",TRIM(受験者名簿!D51))</f>
        <v/>
      </c>
      <c r="I45" s="290" t="str">
        <f>IF($A45="","",DBCS(TRIM(PHONETIC(受験者名簿!E51))))</f>
        <v/>
      </c>
      <c r="J45" s="290" t="str">
        <f>IF($A45="","",DBCS(TRIM(PHONETIC(受験者名簿!F51))))</f>
        <v/>
      </c>
      <c r="K45" s="290" t="str">
        <f>IF($A45="","",TRIM(PROPER(受験者名簿!G51)))</f>
        <v/>
      </c>
      <c r="L45" s="290" t="str">
        <f>IF($A45="","",TRIM(PROPER(受験者名簿!H51)))</f>
        <v/>
      </c>
      <c r="M45" s="290" t="str">
        <f>IF($A45="","",受験者名簿!M51&amp;"")</f>
        <v/>
      </c>
      <c r="N45" s="290" t="str">
        <f>IF($A45="","",受験者名簿!L51&amp;"")</f>
        <v/>
      </c>
      <c r="O45" s="290" t="str">
        <f>IF($A45="","",受験者名簿!N51&amp;"")</f>
        <v/>
      </c>
      <c r="P45" s="290" t="str">
        <f>IF($A45="","",受験者名簿!O51&amp;"")</f>
        <v/>
      </c>
      <c r="Q45" s="290" t="str">
        <f>IF($A45="","",受験者名簿!P51&amp;"")</f>
        <v/>
      </c>
      <c r="R45" s="290" t="str">
        <f>IF($A45="","",受験者名簿!Q51&amp;"")</f>
        <v/>
      </c>
      <c r="S45" s="290" t="str">
        <f>IF($A45="","",受験者名簿!R51&amp;"")</f>
        <v/>
      </c>
      <c r="T45" s="290" t="str">
        <f>IF($A45="","",受験者名簿!S51&amp;"")</f>
        <v/>
      </c>
      <c r="U45" s="290" t="str">
        <f>IF($A45="","",受験者名簿!T51&amp;"")</f>
        <v/>
      </c>
      <c r="V45" s="290" t="str">
        <f>IF($A45="","",受験者名簿!U51&amp;"")</f>
        <v/>
      </c>
      <c r="W45" s="290" t="str">
        <f>IF($A45="","",受験者名簿!V51&amp;"")</f>
        <v/>
      </c>
      <c r="X45" s="290" t="str">
        <f>IF($A45="","",受験者名簿!W51&amp;"")</f>
        <v/>
      </c>
      <c r="Y45" s="290" t="str">
        <f>""</f>
        <v/>
      </c>
      <c r="Z45" s="290" t="str">
        <f>""</f>
        <v/>
      </c>
      <c r="AA45" s="290" t="str">
        <f>""</f>
        <v/>
      </c>
      <c r="AB45" s="290" t="str">
        <f>""</f>
        <v/>
      </c>
      <c r="AC45" s="290" t="str">
        <f>IF($A45="","",受験者名簿!I51&amp;"")</f>
        <v/>
      </c>
      <c r="AD45" s="290" t="str">
        <f>""</f>
        <v/>
      </c>
      <c r="AE45" s="290" t="str">
        <f>""</f>
        <v/>
      </c>
      <c r="AF45" s="290" t="str">
        <f t="shared" si="1"/>
        <v/>
      </c>
      <c r="AG45" s="290" t="str">
        <f>IF($A45="","",受験者名簿!B51)</f>
        <v/>
      </c>
      <c r="AH45" s="290" t="str">
        <f>IF($A45="","",受験者名簿!AE51)</f>
        <v/>
      </c>
      <c r="AI45" s="292" t="str">
        <f>IF($A45="","",受験者名簿!AF51)</f>
        <v/>
      </c>
      <c r="AJ45" s="290" t="str">
        <f>IF($A45="","",受験者名簿!AG51)</f>
        <v/>
      </c>
      <c r="AK45" s="290" t="str">
        <f>IF($A45="","",受験者名簿!AH51)</f>
        <v/>
      </c>
      <c r="AL45" s="290" t="str">
        <f>IF($A45="","",受験申込書!$M$51)</f>
        <v/>
      </c>
      <c r="AM45" s="290" t="str">
        <f>IF($A45="","",受験申込書!$M$52)</f>
        <v/>
      </c>
      <c r="AN45" s="290" t="str">
        <f>IF($A45="","",受験申込書!$M$54)</f>
        <v/>
      </c>
      <c r="AO45" s="290" t="str">
        <f>IF($A45="","",受験申込書!$M$55)</f>
        <v/>
      </c>
      <c r="AP45" s="290" t="str">
        <f>IF($A45="","",受験申込書!$M$56)</f>
        <v/>
      </c>
      <c r="AQ45" s="290" t="str">
        <f>IF($A45="","",受験申込書!$M$57)</f>
        <v/>
      </c>
      <c r="AR45" s="290" t="str">
        <f>IF($A45="","",受験申込書!$M$58)</f>
        <v/>
      </c>
      <c r="AS45" s="290" t="str">
        <f>IF($A45="","",受験申込書!$M$59)</f>
        <v/>
      </c>
      <c r="AT45" s="290" t="str">
        <f>IF($A45="","",受験申込書!$M$60)</f>
        <v/>
      </c>
      <c r="AU45" s="290" t="str">
        <f>IF($A45="","",受験申込書!$M$61)</f>
        <v/>
      </c>
      <c r="AV45" s="290" t="str">
        <f>IF($A45="","",受験申込書!$M$62)</f>
        <v/>
      </c>
      <c r="AW45" s="290" t="str">
        <f>IF($A45="","",受験申込書!$M$63)</f>
        <v/>
      </c>
      <c r="AX45" s="290" t="str">
        <f>IF($A45="","",受験申込書!$M$53)</f>
        <v/>
      </c>
      <c r="AY45" s="290" t="str">
        <f>IF($A45="","",受験申込書!$M$53)</f>
        <v/>
      </c>
      <c r="AZ45" s="290" t="str">
        <f>IF($A45="","",受験申込書!$N$28)</f>
        <v/>
      </c>
      <c r="BA45" s="290" t="str">
        <f>IF($A45="","",受験者名簿!AC51)</f>
        <v/>
      </c>
      <c r="BB45" s="290" t="str">
        <f>IF($A45="","",受験申込書!$M$44)</f>
        <v/>
      </c>
      <c r="BC45" s="290" t="str">
        <f>IF($A45="","",受験申込書!$M$46)</f>
        <v/>
      </c>
      <c r="BD45" s="290" t="str">
        <f t="shared" si="2"/>
        <v/>
      </c>
      <c r="BE45" s="290" t="str">
        <f>IF($A45="","",受験申込書!$M$47)</f>
        <v/>
      </c>
      <c r="BF45" s="290" t="str">
        <f>IF($A45="","",受験申込書!$M$48)</f>
        <v/>
      </c>
      <c r="BG45" s="290" t="str">
        <f t="shared" si="3"/>
        <v/>
      </c>
      <c r="BH45" s="290" t="str">
        <f t="shared" si="4"/>
        <v/>
      </c>
      <c r="BI45" s="290" t="str">
        <f>IF($A45="","",受験申込書!$M$13)</f>
        <v/>
      </c>
      <c r="BJ45" s="290" t="str">
        <f>IF($A45="","",受験申込書!$M$14)</f>
        <v/>
      </c>
    </row>
    <row r="46" spans="1:62" ht="15.75" customHeight="1" x14ac:dyDescent="0.15">
      <c r="A46" s="290" t="str">
        <f>IF(受験者名簿!$C52="","",受験者名簿!A52)</f>
        <v/>
      </c>
      <c r="B46" s="291" t="str">
        <f>IF($A46="","",受験者名簿!Z52)</f>
        <v/>
      </c>
      <c r="C46" s="291" t="str">
        <f t="shared" si="0"/>
        <v/>
      </c>
      <c r="D46" s="291" t="str">
        <f>IF($A46="","",受験者名簿!AA52)</f>
        <v/>
      </c>
      <c r="E46" s="290" t="str">
        <f>""</f>
        <v/>
      </c>
      <c r="F46" s="291" t="str">
        <f>IF($A46="","",TEXT(SUBSTITUTE(受験者名簿!J52,".","/"),"yyyy/mm/dd"))</f>
        <v/>
      </c>
      <c r="G46" s="290" t="str">
        <f>IF($A46="","",TRIM(受験者名簿!C52))</f>
        <v/>
      </c>
      <c r="H46" s="290" t="str">
        <f>IF($A46="","",TRIM(受験者名簿!D52))</f>
        <v/>
      </c>
      <c r="I46" s="290" t="str">
        <f>IF($A46="","",DBCS(TRIM(PHONETIC(受験者名簿!E52))))</f>
        <v/>
      </c>
      <c r="J46" s="290" t="str">
        <f>IF($A46="","",DBCS(TRIM(PHONETIC(受験者名簿!F52))))</f>
        <v/>
      </c>
      <c r="K46" s="290" t="str">
        <f>IF($A46="","",TRIM(PROPER(受験者名簿!G52)))</f>
        <v/>
      </c>
      <c r="L46" s="290" t="str">
        <f>IF($A46="","",TRIM(PROPER(受験者名簿!H52)))</f>
        <v/>
      </c>
      <c r="M46" s="290" t="str">
        <f>IF($A46="","",受験者名簿!M52&amp;"")</f>
        <v/>
      </c>
      <c r="N46" s="290" t="str">
        <f>IF($A46="","",受験者名簿!L52&amp;"")</f>
        <v/>
      </c>
      <c r="O46" s="290" t="str">
        <f>IF($A46="","",受験者名簿!N52&amp;"")</f>
        <v/>
      </c>
      <c r="P46" s="290" t="str">
        <f>IF($A46="","",受験者名簿!O52&amp;"")</f>
        <v/>
      </c>
      <c r="Q46" s="290" t="str">
        <f>IF($A46="","",受験者名簿!P52&amp;"")</f>
        <v/>
      </c>
      <c r="R46" s="290" t="str">
        <f>IF($A46="","",受験者名簿!Q52&amp;"")</f>
        <v/>
      </c>
      <c r="S46" s="290" t="str">
        <f>IF($A46="","",受験者名簿!R52&amp;"")</f>
        <v/>
      </c>
      <c r="T46" s="290" t="str">
        <f>IF($A46="","",受験者名簿!S52&amp;"")</f>
        <v/>
      </c>
      <c r="U46" s="290" t="str">
        <f>IF($A46="","",受験者名簿!T52&amp;"")</f>
        <v/>
      </c>
      <c r="V46" s="290" t="str">
        <f>IF($A46="","",受験者名簿!U52&amp;"")</f>
        <v/>
      </c>
      <c r="W46" s="290" t="str">
        <f>IF($A46="","",受験者名簿!V52&amp;"")</f>
        <v/>
      </c>
      <c r="X46" s="290" t="str">
        <f>IF($A46="","",受験者名簿!W52&amp;"")</f>
        <v/>
      </c>
      <c r="Y46" s="290" t="str">
        <f>""</f>
        <v/>
      </c>
      <c r="Z46" s="290" t="str">
        <f>""</f>
        <v/>
      </c>
      <c r="AA46" s="290" t="str">
        <f>""</f>
        <v/>
      </c>
      <c r="AB46" s="290" t="str">
        <f>""</f>
        <v/>
      </c>
      <c r="AC46" s="290" t="str">
        <f>IF($A46="","",受験者名簿!I52&amp;"")</f>
        <v/>
      </c>
      <c r="AD46" s="290" t="str">
        <f>""</f>
        <v/>
      </c>
      <c r="AE46" s="290" t="str">
        <f>""</f>
        <v/>
      </c>
      <c r="AF46" s="290" t="str">
        <f t="shared" si="1"/>
        <v/>
      </c>
      <c r="AG46" s="290" t="str">
        <f>IF($A46="","",受験者名簿!B52)</f>
        <v/>
      </c>
      <c r="AH46" s="290" t="str">
        <f>IF($A46="","",受験者名簿!AE52)</f>
        <v/>
      </c>
      <c r="AI46" s="292" t="str">
        <f>IF($A46="","",受験者名簿!AF52)</f>
        <v/>
      </c>
      <c r="AJ46" s="290" t="str">
        <f>IF($A46="","",受験者名簿!AG52)</f>
        <v/>
      </c>
      <c r="AK46" s="290" t="str">
        <f>IF($A46="","",受験者名簿!AH52)</f>
        <v/>
      </c>
      <c r="AL46" s="290" t="str">
        <f>IF($A46="","",受験申込書!$M$51)</f>
        <v/>
      </c>
      <c r="AM46" s="290" t="str">
        <f>IF($A46="","",受験申込書!$M$52)</f>
        <v/>
      </c>
      <c r="AN46" s="290" t="str">
        <f>IF($A46="","",受験申込書!$M$54)</f>
        <v/>
      </c>
      <c r="AO46" s="290" t="str">
        <f>IF($A46="","",受験申込書!$M$55)</f>
        <v/>
      </c>
      <c r="AP46" s="290" t="str">
        <f>IF($A46="","",受験申込書!$M$56)</f>
        <v/>
      </c>
      <c r="AQ46" s="290" t="str">
        <f>IF($A46="","",受験申込書!$M$57)</f>
        <v/>
      </c>
      <c r="AR46" s="290" t="str">
        <f>IF($A46="","",受験申込書!$M$58)</f>
        <v/>
      </c>
      <c r="AS46" s="290" t="str">
        <f>IF($A46="","",受験申込書!$M$59)</f>
        <v/>
      </c>
      <c r="AT46" s="290" t="str">
        <f>IF($A46="","",受験申込書!$M$60)</f>
        <v/>
      </c>
      <c r="AU46" s="290" t="str">
        <f>IF($A46="","",受験申込書!$M$61)</f>
        <v/>
      </c>
      <c r="AV46" s="290" t="str">
        <f>IF($A46="","",受験申込書!$M$62)</f>
        <v/>
      </c>
      <c r="AW46" s="290" t="str">
        <f>IF($A46="","",受験申込書!$M$63)</f>
        <v/>
      </c>
      <c r="AX46" s="290" t="str">
        <f>IF($A46="","",受験申込書!$M$53)</f>
        <v/>
      </c>
      <c r="AY46" s="290" t="str">
        <f>IF($A46="","",受験申込書!$M$53)</f>
        <v/>
      </c>
      <c r="AZ46" s="290" t="str">
        <f>IF($A46="","",受験申込書!$N$28)</f>
        <v/>
      </c>
      <c r="BA46" s="290" t="str">
        <f>IF($A46="","",受験者名簿!AC52)</f>
        <v/>
      </c>
      <c r="BB46" s="290" t="str">
        <f>IF($A46="","",受験申込書!$M$44)</f>
        <v/>
      </c>
      <c r="BC46" s="290" t="str">
        <f>IF($A46="","",受験申込書!$M$46)</f>
        <v/>
      </c>
      <c r="BD46" s="290" t="str">
        <f t="shared" si="2"/>
        <v/>
      </c>
      <c r="BE46" s="290" t="str">
        <f>IF($A46="","",受験申込書!$M$47)</f>
        <v/>
      </c>
      <c r="BF46" s="290" t="str">
        <f>IF($A46="","",受験申込書!$M$48)</f>
        <v/>
      </c>
      <c r="BG46" s="290" t="str">
        <f t="shared" si="3"/>
        <v/>
      </c>
      <c r="BH46" s="290" t="str">
        <f t="shared" si="4"/>
        <v/>
      </c>
      <c r="BI46" s="290" t="str">
        <f>IF($A46="","",受験申込書!$M$13)</f>
        <v/>
      </c>
      <c r="BJ46" s="290" t="str">
        <f>IF($A46="","",受験申込書!$M$14)</f>
        <v/>
      </c>
    </row>
    <row r="47" spans="1:62" ht="15.75" customHeight="1" x14ac:dyDescent="0.15">
      <c r="A47" s="290" t="str">
        <f>IF(受験者名簿!$C53="","",受験者名簿!A53)</f>
        <v/>
      </c>
      <c r="B47" s="291" t="str">
        <f>IF($A47="","",受験者名簿!Z53)</f>
        <v/>
      </c>
      <c r="C47" s="291" t="str">
        <f t="shared" si="0"/>
        <v/>
      </c>
      <c r="D47" s="291" t="str">
        <f>IF($A47="","",受験者名簿!AA53)</f>
        <v/>
      </c>
      <c r="E47" s="290" t="str">
        <f>""</f>
        <v/>
      </c>
      <c r="F47" s="291" t="str">
        <f>IF($A47="","",TEXT(SUBSTITUTE(受験者名簿!J53,".","/"),"yyyy/mm/dd"))</f>
        <v/>
      </c>
      <c r="G47" s="290" t="str">
        <f>IF($A47="","",TRIM(受験者名簿!C53))</f>
        <v/>
      </c>
      <c r="H47" s="290" t="str">
        <f>IF($A47="","",TRIM(受験者名簿!D53))</f>
        <v/>
      </c>
      <c r="I47" s="290" t="str">
        <f>IF($A47="","",DBCS(TRIM(PHONETIC(受験者名簿!E53))))</f>
        <v/>
      </c>
      <c r="J47" s="290" t="str">
        <f>IF($A47="","",DBCS(TRIM(PHONETIC(受験者名簿!F53))))</f>
        <v/>
      </c>
      <c r="K47" s="290" t="str">
        <f>IF($A47="","",TRIM(PROPER(受験者名簿!G53)))</f>
        <v/>
      </c>
      <c r="L47" s="290" t="str">
        <f>IF($A47="","",TRIM(PROPER(受験者名簿!H53)))</f>
        <v/>
      </c>
      <c r="M47" s="290" t="str">
        <f>IF($A47="","",受験者名簿!M53&amp;"")</f>
        <v/>
      </c>
      <c r="N47" s="290" t="str">
        <f>IF($A47="","",受験者名簿!L53&amp;"")</f>
        <v/>
      </c>
      <c r="O47" s="290" t="str">
        <f>IF($A47="","",受験者名簿!N53&amp;"")</f>
        <v/>
      </c>
      <c r="P47" s="290" t="str">
        <f>IF($A47="","",受験者名簿!O53&amp;"")</f>
        <v/>
      </c>
      <c r="Q47" s="290" t="str">
        <f>IF($A47="","",受験者名簿!P53&amp;"")</f>
        <v/>
      </c>
      <c r="R47" s="290" t="str">
        <f>IF($A47="","",受験者名簿!Q53&amp;"")</f>
        <v/>
      </c>
      <c r="S47" s="290" t="str">
        <f>IF($A47="","",受験者名簿!R53&amp;"")</f>
        <v/>
      </c>
      <c r="T47" s="290" t="str">
        <f>IF($A47="","",受験者名簿!S53&amp;"")</f>
        <v/>
      </c>
      <c r="U47" s="290" t="str">
        <f>IF($A47="","",受験者名簿!T53&amp;"")</f>
        <v/>
      </c>
      <c r="V47" s="290" t="str">
        <f>IF($A47="","",受験者名簿!U53&amp;"")</f>
        <v/>
      </c>
      <c r="W47" s="290" t="str">
        <f>IF($A47="","",受験者名簿!V53&amp;"")</f>
        <v/>
      </c>
      <c r="X47" s="290" t="str">
        <f>IF($A47="","",受験者名簿!W53&amp;"")</f>
        <v/>
      </c>
      <c r="Y47" s="290" t="str">
        <f>""</f>
        <v/>
      </c>
      <c r="Z47" s="290" t="str">
        <f>""</f>
        <v/>
      </c>
      <c r="AA47" s="290" t="str">
        <f>""</f>
        <v/>
      </c>
      <c r="AB47" s="290" t="str">
        <f>""</f>
        <v/>
      </c>
      <c r="AC47" s="290" t="str">
        <f>IF($A47="","",受験者名簿!I53&amp;"")</f>
        <v/>
      </c>
      <c r="AD47" s="290" t="str">
        <f>""</f>
        <v/>
      </c>
      <c r="AE47" s="290" t="str">
        <f>""</f>
        <v/>
      </c>
      <c r="AF47" s="290" t="str">
        <f t="shared" si="1"/>
        <v/>
      </c>
      <c r="AG47" s="290" t="str">
        <f>IF($A47="","",受験者名簿!B53)</f>
        <v/>
      </c>
      <c r="AH47" s="290" t="str">
        <f>IF($A47="","",受験者名簿!AE53)</f>
        <v/>
      </c>
      <c r="AI47" s="292" t="str">
        <f>IF($A47="","",受験者名簿!AF53)</f>
        <v/>
      </c>
      <c r="AJ47" s="290" t="str">
        <f>IF($A47="","",受験者名簿!AG53)</f>
        <v/>
      </c>
      <c r="AK47" s="290" t="str">
        <f>IF($A47="","",受験者名簿!AH53)</f>
        <v/>
      </c>
      <c r="AL47" s="290" t="str">
        <f>IF($A47="","",受験申込書!$M$51)</f>
        <v/>
      </c>
      <c r="AM47" s="290" t="str">
        <f>IF($A47="","",受験申込書!$M$52)</f>
        <v/>
      </c>
      <c r="AN47" s="290" t="str">
        <f>IF($A47="","",受験申込書!$M$54)</f>
        <v/>
      </c>
      <c r="AO47" s="290" t="str">
        <f>IF($A47="","",受験申込書!$M$55)</f>
        <v/>
      </c>
      <c r="AP47" s="290" t="str">
        <f>IF($A47="","",受験申込書!$M$56)</f>
        <v/>
      </c>
      <c r="AQ47" s="290" t="str">
        <f>IF($A47="","",受験申込書!$M$57)</f>
        <v/>
      </c>
      <c r="AR47" s="290" t="str">
        <f>IF($A47="","",受験申込書!$M$58)</f>
        <v/>
      </c>
      <c r="AS47" s="290" t="str">
        <f>IF($A47="","",受験申込書!$M$59)</f>
        <v/>
      </c>
      <c r="AT47" s="290" t="str">
        <f>IF($A47="","",受験申込書!$M$60)</f>
        <v/>
      </c>
      <c r="AU47" s="290" t="str">
        <f>IF($A47="","",受験申込書!$M$61)</f>
        <v/>
      </c>
      <c r="AV47" s="290" t="str">
        <f>IF($A47="","",受験申込書!$M$62)</f>
        <v/>
      </c>
      <c r="AW47" s="290" t="str">
        <f>IF($A47="","",受験申込書!$M$63)</f>
        <v/>
      </c>
      <c r="AX47" s="290" t="str">
        <f>IF($A47="","",受験申込書!$M$53)</f>
        <v/>
      </c>
      <c r="AY47" s="290" t="str">
        <f>IF($A47="","",受験申込書!$M$53)</f>
        <v/>
      </c>
      <c r="AZ47" s="290" t="str">
        <f>IF($A47="","",受験申込書!$N$28)</f>
        <v/>
      </c>
      <c r="BA47" s="290" t="str">
        <f>IF($A47="","",受験者名簿!AC53)</f>
        <v/>
      </c>
      <c r="BB47" s="290" t="str">
        <f>IF($A47="","",受験申込書!$M$44)</f>
        <v/>
      </c>
      <c r="BC47" s="290" t="str">
        <f>IF($A47="","",受験申込書!$M$46)</f>
        <v/>
      </c>
      <c r="BD47" s="290" t="str">
        <f t="shared" si="2"/>
        <v/>
      </c>
      <c r="BE47" s="290" t="str">
        <f>IF($A47="","",受験申込書!$M$47)</f>
        <v/>
      </c>
      <c r="BF47" s="290" t="str">
        <f>IF($A47="","",受験申込書!$M$48)</f>
        <v/>
      </c>
      <c r="BG47" s="290" t="str">
        <f t="shared" si="3"/>
        <v/>
      </c>
      <c r="BH47" s="290" t="str">
        <f t="shared" si="4"/>
        <v/>
      </c>
      <c r="BI47" s="290" t="str">
        <f>IF($A47="","",受験申込書!$M$13)</f>
        <v/>
      </c>
      <c r="BJ47" s="290" t="str">
        <f>IF($A47="","",受験申込書!$M$14)</f>
        <v/>
      </c>
    </row>
    <row r="48" spans="1:62" ht="15.75" customHeight="1" x14ac:dyDescent="0.15">
      <c r="A48" s="290" t="str">
        <f>IF(受験者名簿!$C54="","",受験者名簿!A54)</f>
        <v/>
      </c>
      <c r="B48" s="291" t="str">
        <f>IF($A48="","",受験者名簿!Z54)</f>
        <v/>
      </c>
      <c r="C48" s="291" t="str">
        <f t="shared" si="0"/>
        <v/>
      </c>
      <c r="D48" s="291" t="str">
        <f>IF($A48="","",受験者名簿!AA54)</f>
        <v/>
      </c>
      <c r="E48" s="290" t="str">
        <f>""</f>
        <v/>
      </c>
      <c r="F48" s="291" t="str">
        <f>IF($A48="","",TEXT(SUBSTITUTE(受験者名簿!J54,".","/"),"yyyy/mm/dd"))</f>
        <v/>
      </c>
      <c r="G48" s="290" t="str">
        <f>IF($A48="","",TRIM(受験者名簿!C54))</f>
        <v/>
      </c>
      <c r="H48" s="290" t="str">
        <f>IF($A48="","",TRIM(受験者名簿!D54))</f>
        <v/>
      </c>
      <c r="I48" s="290" t="str">
        <f>IF($A48="","",DBCS(TRIM(PHONETIC(受験者名簿!E54))))</f>
        <v/>
      </c>
      <c r="J48" s="290" t="str">
        <f>IF($A48="","",DBCS(TRIM(PHONETIC(受験者名簿!F54))))</f>
        <v/>
      </c>
      <c r="K48" s="290" t="str">
        <f>IF($A48="","",TRIM(PROPER(受験者名簿!G54)))</f>
        <v/>
      </c>
      <c r="L48" s="290" t="str">
        <f>IF($A48="","",TRIM(PROPER(受験者名簿!H54)))</f>
        <v/>
      </c>
      <c r="M48" s="290" t="str">
        <f>IF($A48="","",受験者名簿!M54&amp;"")</f>
        <v/>
      </c>
      <c r="N48" s="290" t="str">
        <f>IF($A48="","",受験者名簿!L54&amp;"")</f>
        <v/>
      </c>
      <c r="O48" s="290" t="str">
        <f>IF($A48="","",受験者名簿!N54&amp;"")</f>
        <v/>
      </c>
      <c r="P48" s="290" t="str">
        <f>IF($A48="","",受験者名簿!O54&amp;"")</f>
        <v/>
      </c>
      <c r="Q48" s="290" t="str">
        <f>IF($A48="","",受験者名簿!P54&amp;"")</f>
        <v/>
      </c>
      <c r="R48" s="290" t="str">
        <f>IF($A48="","",受験者名簿!Q54&amp;"")</f>
        <v/>
      </c>
      <c r="S48" s="290" t="str">
        <f>IF($A48="","",受験者名簿!R54&amp;"")</f>
        <v/>
      </c>
      <c r="T48" s="290" t="str">
        <f>IF($A48="","",受験者名簿!S54&amp;"")</f>
        <v/>
      </c>
      <c r="U48" s="290" t="str">
        <f>IF($A48="","",受験者名簿!T54&amp;"")</f>
        <v/>
      </c>
      <c r="V48" s="290" t="str">
        <f>IF($A48="","",受験者名簿!U54&amp;"")</f>
        <v/>
      </c>
      <c r="W48" s="290" t="str">
        <f>IF($A48="","",受験者名簿!V54&amp;"")</f>
        <v/>
      </c>
      <c r="X48" s="290" t="str">
        <f>IF($A48="","",受験者名簿!W54&amp;"")</f>
        <v/>
      </c>
      <c r="Y48" s="290" t="str">
        <f>""</f>
        <v/>
      </c>
      <c r="Z48" s="290" t="str">
        <f>""</f>
        <v/>
      </c>
      <c r="AA48" s="290" t="str">
        <f>""</f>
        <v/>
      </c>
      <c r="AB48" s="290" t="str">
        <f>""</f>
        <v/>
      </c>
      <c r="AC48" s="290" t="str">
        <f>IF($A48="","",受験者名簿!I54&amp;"")</f>
        <v/>
      </c>
      <c r="AD48" s="290" t="str">
        <f>""</f>
        <v/>
      </c>
      <c r="AE48" s="290" t="str">
        <f>""</f>
        <v/>
      </c>
      <c r="AF48" s="290" t="str">
        <f t="shared" si="1"/>
        <v/>
      </c>
      <c r="AG48" s="290" t="str">
        <f>IF($A48="","",受験者名簿!B54)</f>
        <v/>
      </c>
      <c r="AH48" s="290" t="str">
        <f>IF($A48="","",受験者名簿!AE54)</f>
        <v/>
      </c>
      <c r="AI48" s="292" t="str">
        <f>IF($A48="","",受験者名簿!AF54)</f>
        <v/>
      </c>
      <c r="AJ48" s="290" t="str">
        <f>IF($A48="","",受験者名簿!AG54)</f>
        <v/>
      </c>
      <c r="AK48" s="290" t="str">
        <f>IF($A48="","",受験者名簿!AH54)</f>
        <v/>
      </c>
      <c r="AL48" s="290" t="str">
        <f>IF($A48="","",受験申込書!$M$51)</f>
        <v/>
      </c>
      <c r="AM48" s="290" t="str">
        <f>IF($A48="","",受験申込書!$M$52)</f>
        <v/>
      </c>
      <c r="AN48" s="290" t="str">
        <f>IF($A48="","",受験申込書!$M$54)</f>
        <v/>
      </c>
      <c r="AO48" s="290" t="str">
        <f>IF($A48="","",受験申込書!$M$55)</f>
        <v/>
      </c>
      <c r="AP48" s="290" t="str">
        <f>IF($A48="","",受験申込書!$M$56)</f>
        <v/>
      </c>
      <c r="AQ48" s="290" t="str">
        <f>IF($A48="","",受験申込書!$M$57)</f>
        <v/>
      </c>
      <c r="AR48" s="290" t="str">
        <f>IF($A48="","",受験申込書!$M$58)</f>
        <v/>
      </c>
      <c r="AS48" s="290" t="str">
        <f>IF($A48="","",受験申込書!$M$59)</f>
        <v/>
      </c>
      <c r="AT48" s="290" t="str">
        <f>IF($A48="","",受験申込書!$M$60)</f>
        <v/>
      </c>
      <c r="AU48" s="290" t="str">
        <f>IF($A48="","",受験申込書!$M$61)</f>
        <v/>
      </c>
      <c r="AV48" s="290" t="str">
        <f>IF($A48="","",受験申込書!$M$62)</f>
        <v/>
      </c>
      <c r="AW48" s="290" t="str">
        <f>IF($A48="","",受験申込書!$M$63)</f>
        <v/>
      </c>
      <c r="AX48" s="290" t="str">
        <f>IF($A48="","",受験申込書!$M$53)</f>
        <v/>
      </c>
      <c r="AY48" s="290" t="str">
        <f>IF($A48="","",受験申込書!$M$53)</f>
        <v/>
      </c>
      <c r="AZ48" s="290" t="str">
        <f>IF($A48="","",受験申込書!$N$28)</f>
        <v/>
      </c>
      <c r="BA48" s="290" t="str">
        <f>IF($A48="","",受験者名簿!AC54)</f>
        <v/>
      </c>
      <c r="BB48" s="290" t="str">
        <f>IF($A48="","",受験申込書!$M$44)</f>
        <v/>
      </c>
      <c r="BC48" s="290" t="str">
        <f>IF($A48="","",受験申込書!$M$46)</f>
        <v/>
      </c>
      <c r="BD48" s="290" t="str">
        <f t="shared" si="2"/>
        <v/>
      </c>
      <c r="BE48" s="290" t="str">
        <f>IF($A48="","",受験申込書!$M$47)</f>
        <v/>
      </c>
      <c r="BF48" s="290" t="str">
        <f>IF($A48="","",受験申込書!$M$48)</f>
        <v/>
      </c>
      <c r="BG48" s="290" t="str">
        <f t="shared" si="3"/>
        <v/>
      </c>
      <c r="BH48" s="290" t="str">
        <f t="shared" si="4"/>
        <v/>
      </c>
      <c r="BI48" s="290" t="str">
        <f>IF($A48="","",受験申込書!$M$13)</f>
        <v/>
      </c>
      <c r="BJ48" s="290" t="str">
        <f>IF($A48="","",受験申込書!$M$14)</f>
        <v/>
      </c>
    </row>
    <row r="49" spans="1:62" ht="15.75" customHeight="1" x14ac:dyDescent="0.15">
      <c r="A49" s="290" t="str">
        <f>IF(受験者名簿!$C55="","",受験者名簿!A55)</f>
        <v/>
      </c>
      <c r="B49" s="291" t="str">
        <f>IF($A49="","",受験者名簿!Z55)</f>
        <v/>
      </c>
      <c r="C49" s="291" t="str">
        <f t="shared" si="0"/>
        <v/>
      </c>
      <c r="D49" s="291" t="str">
        <f>IF($A49="","",受験者名簿!AA55)</f>
        <v/>
      </c>
      <c r="E49" s="290" t="str">
        <f>""</f>
        <v/>
      </c>
      <c r="F49" s="291" t="str">
        <f>IF($A49="","",TEXT(SUBSTITUTE(受験者名簿!J55,".","/"),"yyyy/mm/dd"))</f>
        <v/>
      </c>
      <c r="G49" s="290" t="str">
        <f>IF($A49="","",TRIM(受験者名簿!C55))</f>
        <v/>
      </c>
      <c r="H49" s="290" t="str">
        <f>IF($A49="","",TRIM(受験者名簿!D55))</f>
        <v/>
      </c>
      <c r="I49" s="290" t="str">
        <f>IF($A49="","",DBCS(TRIM(PHONETIC(受験者名簿!E55))))</f>
        <v/>
      </c>
      <c r="J49" s="290" t="str">
        <f>IF($A49="","",DBCS(TRIM(PHONETIC(受験者名簿!F55))))</f>
        <v/>
      </c>
      <c r="K49" s="290" t="str">
        <f>IF($A49="","",TRIM(PROPER(受験者名簿!G55)))</f>
        <v/>
      </c>
      <c r="L49" s="290" t="str">
        <f>IF($A49="","",TRIM(PROPER(受験者名簿!H55)))</f>
        <v/>
      </c>
      <c r="M49" s="290" t="str">
        <f>IF($A49="","",受験者名簿!M55&amp;"")</f>
        <v/>
      </c>
      <c r="N49" s="290" t="str">
        <f>IF($A49="","",受験者名簿!L55&amp;"")</f>
        <v/>
      </c>
      <c r="O49" s="290" t="str">
        <f>IF($A49="","",受験者名簿!N55&amp;"")</f>
        <v/>
      </c>
      <c r="P49" s="290" t="str">
        <f>IF($A49="","",受験者名簿!O55&amp;"")</f>
        <v/>
      </c>
      <c r="Q49" s="290" t="str">
        <f>IF($A49="","",受験者名簿!P55&amp;"")</f>
        <v/>
      </c>
      <c r="R49" s="290" t="str">
        <f>IF($A49="","",受験者名簿!Q55&amp;"")</f>
        <v/>
      </c>
      <c r="S49" s="290" t="str">
        <f>IF($A49="","",受験者名簿!R55&amp;"")</f>
        <v/>
      </c>
      <c r="T49" s="290" t="str">
        <f>IF($A49="","",受験者名簿!S55&amp;"")</f>
        <v/>
      </c>
      <c r="U49" s="290" t="str">
        <f>IF($A49="","",受験者名簿!T55&amp;"")</f>
        <v/>
      </c>
      <c r="V49" s="290" t="str">
        <f>IF($A49="","",受験者名簿!U55&amp;"")</f>
        <v/>
      </c>
      <c r="W49" s="290" t="str">
        <f>IF($A49="","",受験者名簿!V55&amp;"")</f>
        <v/>
      </c>
      <c r="X49" s="290" t="str">
        <f>IF($A49="","",受験者名簿!W55&amp;"")</f>
        <v/>
      </c>
      <c r="Y49" s="290" t="str">
        <f>""</f>
        <v/>
      </c>
      <c r="Z49" s="290" t="str">
        <f>""</f>
        <v/>
      </c>
      <c r="AA49" s="290" t="str">
        <f>""</f>
        <v/>
      </c>
      <c r="AB49" s="290" t="str">
        <f>""</f>
        <v/>
      </c>
      <c r="AC49" s="290" t="str">
        <f>IF($A49="","",受験者名簿!I55&amp;"")</f>
        <v/>
      </c>
      <c r="AD49" s="290" t="str">
        <f>""</f>
        <v/>
      </c>
      <c r="AE49" s="290" t="str">
        <f>""</f>
        <v/>
      </c>
      <c r="AF49" s="290" t="str">
        <f t="shared" si="1"/>
        <v/>
      </c>
      <c r="AG49" s="290" t="str">
        <f>IF($A49="","",受験者名簿!B55)</f>
        <v/>
      </c>
      <c r="AH49" s="290" t="str">
        <f>IF($A49="","",受験者名簿!AE55)</f>
        <v/>
      </c>
      <c r="AI49" s="292" t="str">
        <f>IF($A49="","",受験者名簿!AF55)</f>
        <v/>
      </c>
      <c r="AJ49" s="290" t="str">
        <f>IF($A49="","",受験者名簿!AG55)</f>
        <v/>
      </c>
      <c r="AK49" s="290" t="str">
        <f>IF($A49="","",受験者名簿!AH55)</f>
        <v/>
      </c>
      <c r="AL49" s="290" t="str">
        <f>IF($A49="","",受験申込書!$M$51)</f>
        <v/>
      </c>
      <c r="AM49" s="290" t="str">
        <f>IF($A49="","",受験申込書!$M$52)</f>
        <v/>
      </c>
      <c r="AN49" s="290" t="str">
        <f>IF($A49="","",受験申込書!$M$54)</f>
        <v/>
      </c>
      <c r="AO49" s="290" t="str">
        <f>IF($A49="","",受験申込書!$M$55)</f>
        <v/>
      </c>
      <c r="AP49" s="290" t="str">
        <f>IF($A49="","",受験申込書!$M$56)</f>
        <v/>
      </c>
      <c r="AQ49" s="290" t="str">
        <f>IF($A49="","",受験申込書!$M$57)</f>
        <v/>
      </c>
      <c r="AR49" s="290" t="str">
        <f>IF($A49="","",受験申込書!$M$58)</f>
        <v/>
      </c>
      <c r="AS49" s="290" t="str">
        <f>IF($A49="","",受験申込書!$M$59)</f>
        <v/>
      </c>
      <c r="AT49" s="290" t="str">
        <f>IF($A49="","",受験申込書!$M$60)</f>
        <v/>
      </c>
      <c r="AU49" s="290" t="str">
        <f>IF($A49="","",受験申込書!$M$61)</f>
        <v/>
      </c>
      <c r="AV49" s="290" t="str">
        <f>IF($A49="","",受験申込書!$M$62)</f>
        <v/>
      </c>
      <c r="AW49" s="290" t="str">
        <f>IF($A49="","",受験申込書!$M$63)</f>
        <v/>
      </c>
      <c r="AX49" s="290" t="str">
        <f>IF($A49="","",受験申込書!$M$53)</f>
        <v/>
      </c>
      <c r="AY49" s="290" t="str">
        <f>IF($A49="","",受験申込書!$M$53)</f>
        <v/>
      </c>
      <c r="AZ49" s="290" t="str">
        <f>IF($A49="","",受験申込書!$N$28)</f>
        <v/>
      </c>
      <c r="BA49" s="290" t="str">
        <f>IF($A49="","",受験者名簿!AC55)</f>
        <v/>
      </c>
      <c r="BB49" s="290" t="str">
        <f>IF($A49="","",受験申込書!$M$44)</f>
        <v/>
      </c>
      <c r="BC49" s="290" t="str">
        <f>IF($A49="","",受験申込書!$M$46)</f>
        <v/>
      </c>
      <c r="BD49" s="290" t="str">
        <f t="shared" si="2"/>
        <v/>
      </c>
      <c r="BE49" s="290" t="str">
        <f>IF($A49="","",受験申込書!$M$47)</f>
        <v/>
      </c>
      <c r="BF49" s="290" t="str">
        <f>IF($A49="","",受験申込書!$M$48)</f>
        <v/>
      </c>
      <c r="BG49" s="290" t="str">
        <f t="shared" si="3"/>
        <v/>
      </c>
      <c r="BH49" s="290" t="str">
        <f t="shared" si="4"/>
        <v/>
      </c>
      <c r="BI49" s="290" t="str">
        <f>IF($A49="","",受験申込書!$M$13)</f>
        <v/>
      </c>
      <c r="BJ49" s="290" t="str">
        <f>IF($A49="","",受験申込書!$M$14)</f>
        <v/>
      </c>
    </row>
    <row r="50" spans="1:62" ht="15.75" customHeight="1" x14ac:dyDescent="0.15">
      <c r="A50" s="290" t="str">
        <f>IF(受験者名簿!$C56="","",受験者名簿!A56)</f>
        <v/>
      </c>
      <c r="B50" s="291" t="str">
        <f>IF($A50="","",受験者名簿!Z56)</f>
        <v/>
      </c>
      <c r="C50" s="291" t="str">
        <f t="shared" si="0"/>
        <v/>
      </c>
      <c r="D50" s="291" t="str">
        <f>IF($A50="","",受験者名簿!AA56)</f>
        <v/>
      </c>
      <c r="E50" s="290" t="str">
        <f>""</f>
        <v/>
      </c>
      <c r="F50" s="291" t="str">
        <f>IF($A50="","",TEXT(SUBSTITUTE(受験者名簿!J56,".","/"),"yyyy/mm/dd"))</f>
        <v/>
      </c>
      <c r="G50" s="290" t="str">
        <f>IF($A50="","",TRIM(受験者名簿!C56))</f>
        <v/>
      </c>
      <c r="H50" s="290" t="str">
        <f>IF($A50="","",TRIM(受験者名簿!D56))</f>
        <v/>
      </c>
      <c r="I50" s="290" t="str">
        <f>IF($A50="","",DBCS(TRIM(PHONETIC(受験者名簿!E56))))</f>
        <v/>
      </c>
      <c r="J50" s="290" t="str">
        <f>IF($A50="","",DBCS(TRIM(PHONETIC(受験者名簿!F56))))</f>
        <v/>
      </c>
      <c r="K50" s="290" t="str">
        <f>IF($A50="","",TRIM(PROPER(受験者名簿!G56)))</f>
        <v/>
      </c>
      <c r="L50" s="290" t="str">
        <f>IF($A50="","",TRIM(PROPER(受験者名簿!H56)))</f>
        <v/>
      </c>
      <c r="M50" s="290" t="str">
        <f>IF($A50="","",受験者名簿!M56&amp;"")</f>
        <v/>
      </c>
      <c r="N50" s="290" t="str">
        <f>IF($A50="","",受験者名簿!L56&amp;"")</f>
        <v/>
      </c>
      <c r="O50" s="290" t="str">
        <f>IF($A50="","",受験者名簿!N56&amp;"")</f>
        <v/>
      </c>
      <c r="P50" s="290" t="str">
        <f>IF($A50="","",受験者名簿!O56&amp;"")</f>
        <v/>
      </c>
      <c r="Q50" s="290" t="str">
        <f>IF($A50="","",受験者名簿!P56&amp;"")</f>
        <v/>
      </c>
      <c r="R50" s="290" t="str">
        <f>IF($A50="","",受験者名簿!Q56&amp;"")</f>
        <v/>
      </c>
      <c r="S50" s="290" t="str">
        <f>IF($A50="","",受験者名簿!R56&amp;"")</f>
        <v/>
      </c>
      <c r="T50" s="290" t="str">
        <f>IF($A50="","",受験者名簿!S56&amp;"")</f>
        <v/>
      </c>
      <c r="U50" s="290" t="str">
        <f>IF($A50="","",受験者名簿!T56&amp;"")</f>
        <v/>
      </c>
      <c r="V50" s="290" t="str">
        <f>IF($A50="","",受験者名簿!U56&amp;"")</f>
        <v/>
      </c>
      <c r="W50" s="290" t="str">
        <f>IF($A50="","",受験者名簿!V56&amp;"")</f>
        <v/>
      </c>
      <c r="X50" s="290" t="str">
        <f>IF($A50="","",受験者名簿!W56&amp;"")</f>
        <v/>
      </c>
      <c r="Y50" s="290" t="str">
        <f>""</f>
        <v/>
      </c>
      <c r="Z50" s="290" t="str">
        <f>""</f>
        <v/>
      </c>
      <c r="AA50" s="290" t="str">
        <f>""</f>
        <v/>
      </c>
      <c r="AB50" s="290" t="str">
        <f>""</f>
        <v/>
      </c>
      <c r="AC50" s="290" t="str">
        <f>IF($A50="","",受験者名簿!I56&amp;"")</f>
        <v/>
      </c>
      <c r="AD50" s="290" t="str">
        <f>""</f>
        <v/>
      </c>
      <c r="AE50" s="290" t="str">
        <f>""</f>
        <v/>
      </c>
      <c r="AF50" s="290" t="str">
        <f t="shared" si="1"/>
        <v/>
      </c>
      <c r="AG50" s="290" t="str">
        <f>IF($A50="","",受験者名簿!B56)</f>
        <v/>
      </c>
      <c r="AH50" s="290" t="str">
        <f>IF($A50="","",受験者名簿!AE56)</f>
        <v/>
      </c>
      <c r="AI50" s="292" t="str">
        <f>IF($A50="","",受験者名簿!AF56)</f>
        <v/>
      </c>
      <c r="AJ50" s="290" t="str">
        <f>IF($A50="","",受験者名簿!AG56)</f>
        <v/>
      </c>
      <c r="AK50" s="290" t="str">
        <f>IF($A50="","",受験者名簿!AH56)</f>
        <v/>
      </c>
      <c r="AL50" s="290" t="str">
        <f>IF($A50="","",受験申込書!$M$51)</f>
        <v/>
      </c>
      <c r="AM50" s="290" t="str">
        <f>IF($A50="","",受験申込書!$M$52)</f>
        <v/>
      </c>
      <c r="AN50" s="290" t="str">
        <f>IF($A50="","",受験申込書!$M$54)</f>
        <v/>
      </c>
      <c r="AO50" s="290" t="str">
        <f>IF($A50="","",受験申込書!$M$55)</f>
        <v/>
      </c>
      <c r="AP50" s="290" t="str">
        <f>IF($A50="","",受験申込書!$M$56)</f>
        <v/>
      </c>
      <c r="AQ50" s="290" t="str">
        <f>IF($A50="","",受験申込書!$M$57)</f>
        <v/>
      </c>
      <c r="AR50" s="290" t="str">
        <f>IF($A50="","",受験申込書!$M$58)</f>
        <v/>
      </c>
      <c r="AS50" s="290" t="str">
        <f>IF($A50="","",受験申込書!$M$59)</f>
        <v/>
      </c>
      <c r="AT50" s="290" t="str">
        <f>IF($A50="","",受験申込書!$M$60)</f>
        <v/>
      </c>
      <c r="AU50" s="290" t="str">
        <f>IF($A50="","",受験申込書!$M$61)</f>
        <v/>
      </c>
      <c r="AV50" s="290" t="str">
        <f>IF($A50="","",受験申込書!$M$62)</f>
        <v/>
      </c>
      <c r="AW50" s="290" t="str">
        <f>IF($A50="","",受験申込書!$M$63)</f>
        <v/>
      </c>
      <c r="AX50" s="290" t="str">
        <f>IF($A50="","",受験申込書!$M$53)</f>
        <v/>
      </c>
      <c r="AY50" s="290" t="str">
        <f>IF($A50="","",受験申込書!$M$53)</f>
        <v/>
      </c>
      <c r="AZ50" s="290" t="str">
        <f>IF($A50="","",受験申込書!$N$28)</f>
        <v/>
      </c>
      <c r="BA50" s="290" t="str">
        <f>IF($A50="","",受験者名簿!AC56)</f>
        <v/>
      </c>
      <c r="BB50" s="290" t="str">
        <f>IF($A50="","",受験申込書!$M$44)</f>
        <v/>
      </c>
      <c r="BC50" s="290" t="str">
        <f>IF($A50="","",受験申込書!$M$46)</f>
        <v/>
      </c>
      <c r="BD50" s="290" t="str">
        <f t="shared" si="2"/>
        <v/>
      </c>
      <c r="BE50" s="290" t="str">
        <f>IF($A50="","",受験申込書!$M$47)</f>
        <v/>
      </c>
      <c r="BF50" s="290" t="str">
        <f>IF($A50="","",受験申込書!$M$48)</f>
        <v/>
      </c>
      <c r="BG50" s="290" t="str">
        <f t="shared" si="3"/>
        <v/>
      </c>
      <c r="BH50" s="290" t="str">
        <f t="shared" si="4"/>
        <v/>
      </c>
      <c r="BI50" s="290" t="str">
        <f>IF($A50="","",受験申込書!$M$13)</f>
        <v/>
      </c>
      <c r="BJ50" s="290" t="str">
        <f>IF($A50="","",受験申込書!$M$14)</f>
        <v/>
      </c>
    </row>
    <row r="51" spans="1:62" ht="15.75" customHeight="1" x14ac:dyDescent="0.15">
      <c r="A51" s="290" t="str">
        <f>IF(受験者名簿!$C57="","",受験者名簿!A57)</f>
        <v/>
      </c>
      <c r="B51" s="291" t="str">
        <f>IF($A51="","",受験者名簿!Z57)</f>
        <v/>
      </c>
      <c r="C51" s="291" t="str">
        <f t="shared" si="0"/>
        <v/>
      </c>
      <c r="D51" s="291" t="str">
        <f>IF($A51="","",受験者名簿!AA57)</f>
        <v/>
      </c>
      <c r="E51" s="290" t="str">
        <f>""</f>
        <v/>
      </c>
      <c r="F51" s="291" t="str">
        <f>IF($A51="","",TEXT(SUBSTITUTE(受験者名簿!J57,".","/"),"yyyy/mm/dd"))</f>
        <v/>
      </c>
      <c r="G51" s="290" t="str">
        <f>IF($A51="","",TRIM(受験者名簿!C57))</f>
        <v/>
      </c>
      <c r="H51" s="290" t="str">
        <f>IF($A51="","",TRIM(受験者名簿!D57))</f>
        <v/>
      </c>
      <c r="I51" s="290" t="str">
        <f>IF($A51="","",DBCS(TRIM(PHONETIC(受験者名簿!E57))))</f>
        <v/>
      </c>
      <c r="J51" s="290" t="str">
        <f>IF($A51="","",DBCS(TRIM(PHONETIC(受験者名簿!F57))))</f>
        <v/>
      </c>
      <c r="K51" s="290" t="str">
        <f>IF($A51="","",TRIM(PROPER(受験者名簿!G57)))</f>
        <v/>
      </c>
      <c r="L51" s="290" t="str">
        <f>IF($A51="","",TRIM(PROPER(受験者名簿!H57)))</f>
        <v/>
      </c>
      <c r="M51" s="290" t="str">
        <f>IF($A51="","",受験者名簿!M57&amp;"")</f>
        <v/>
      </c>
      <c r="N51" s="290" t="str">
        <f>IF($A51="","",受験者名簿!L57&amp;"")</f>
        <v/>
      </c>
      <c r="O51" s="290" t="str">
        <f>IF($A51="","",受験者名簿!N57&amp;"")</f>
        <v/>
      </c>
      <c r="P51" s="290" t="str">
        <f>IF($A51="","",受験者名簿!O57&amp;"")</f>
        <v/>
      </c>
      <c r="Q51" s="290" t="str">
        <f>IF($A51="","",受験者名簿!P57&amp;"")</f>
        <v/>
      </c>
      <c r="R51" s="290" t="str">
        <f>IF($A51="","",受験者名簿!Q57&amp;"")</f>
        <v/>
      </c>
      <c r="S51" s="290" t="str">
        <f>IF($A51="","",受験者名簿!R57&amp;"")</f>
        <v/>
      </c>
      <c r="T51" s="290" t="str">
        <f>IF($A51="","",受験者名簿!S57&amp;"")</f>
        <v/>
      </c>
      <c r="U51" s="290" t="str">
        <f>IF($A51="","",受験者名簿!T57&amp;"")</f>
        <v/>
      </c>
      <c r="V51" s="290" t="str">
        <f>IF($A51="","",受験者名簿!U57&amp;"")</f>
        <v/>
      </c>
      <c r="W51" s="290" t="str">
        <f>IF($A51="","",受験者名簿!V57&amp;"")</f>
        <v/>
      </c>
      <c r="X51" s="290" t="str">
        <f>IF($A51="","",受験者名簿!W57&amp;"")</f>
        <v/>
      </c>
      <c r="Y51" s="290" t="str">
        <f>""</f>
        <v/>
      </c>
      <c r="Z51" s="290" t="str">
        <f>""</f>
        <v/>
      </c>
      <c r="AA51" s="290" t="str">
        <f>""</f>
        <v/>
      </c>
      <c r="AB51" s="290" t="str">
        <f>""</f>
        <v/>
      </c>
      <c r="AC51" s="290" t="str">
        <f>IF($A51="","",受験者名簿!I57&amp;"")</f>
        <v/>
      </c>
      <c r="AD51" s="290" t="str">
        <f>""</f>
        <v/>
      </c>
      <c r="AE51" s="290" t="str">
        <f>""</f>
        <v/>
      </c>
      <c r="AF51" s="290" t="str">
        <f t="shared" si="1"/>
        <v/>
      </c>
      <c r="AG51" s="290" t="str">
        <f>IF($A51="","",受験者名簿!B57)</f>
        <v/>
      </c>
      <c r="AH51" s="290" t="str">
        <f>IF($A51="","",受験者名簿!AE57)</f>
        <v/>
      </c>
      <c r="AI51" s="292" t="str">
        <f>IF($A51="","",受験者名簿!AF57)</f>
        <v/>
      </c>
      <c r="AJ51" s="290" t="str">
        <f>IF($A51="","",受験者名簿!AG57)</f>
        <v/>
      </c>
      <c r="AK51" s="290" t="str">
        <f>IF($A51="","",受験者名簿!AH57)</f>
        <v/>
      </c>
      <c r="AL51" s="290" t="str">
        <f>IF($A51="","",受験申込書!$M$51)</f>
        <v/>
      </c>
      <c r="AM51" s="290" t="str">
        <f>IF($A51="","",受験申込書!$M$52)</f>
        <v/>
      </c>
      <c r="AN51" s="290" t="str">
        <f>IF($A51="","",受験申込書!$M$54)</f>
        <v/>
      </c>
      <c r="AO51" s="290" t="str">
        <f>IF($A51="","",受験申込書!$M$55)</f>
        <v/>
      </c>
      <c r="AP51" s="290" t="str">
        <f>IF($A51="","",受験申込書!$M$56)</f>
        <v/>
      </c>
      <c r="AQ51" s="290" t="str">
        <f>IF($A51="","",受験申込書!$M$57)</f>
        <v/>
      </c>
      <c r="AR51" s="290" t="str">
        <f>IF($A51="","",受験申込書!$M$58)</f>
        <v/>
      </c>
      <c r="AS51" s="290" t="str">
        <f>IF($A51="","",受験申込書!$M$59)</f>
        <v/>
      </c>
      <c r="AT51" s="290" t="str">
        <f>IF($A51="","",受験申込書!$M$60)</f>
        <v/>
      </c>
      <c r="AU51" s="290" t="str">
        <f>IF($A51="","",受験申込書!$M$61)</f>
        <v/>
      </c>
      <c r="AV51" s="290" t="str">
        <f>IF($A51="","",受験申込書!$M$62)</f>
        <v/>
      </c>
      <c r="AW51" s="290" t="str">
        <f>IF($A51="","",受験申込書!$M$63)</f>
        <v/>
      </c>
      <c r="AX51" s="290" t="str">
        <f>IF($A51="","",受験申込書!$M$53)</f>
        <v/>
      </c>
      <c r="AY51" s="290" t="str">
        <f>IF($A51="","",受験申込書!$M$53)</f>
        <v/>
      </c>
      <c r="AZ51" s="290" t="str">
        <f>IF($A51="","",受験申込書!$N$28)</f>
        <v/>
      </c>
      <c r="BA51" s="290" t="str">
        <f>IF($A51="","",受験者名簿!AC57)</f>
        <v/>
      </c>
      <c r="BB51" s="290" t="str">
        <f>IF($A51="","",受験申込書!$M$44)</f>
        <v/>
      </c>
      <c r="BC51" s="290" t="str">
        <f>IF($A51="","",受験申込書!$M$46)</f>
        <v/>
      </c>
      <c r="BD51" s="290" t="str">
        <f t="shared" si="2"/>
        <v/>
      </c>
      <c r="BE51" s="290" t="str">
        <f>IF($A51="","",受験申込書!$M$47)</f>
        <v/>
      </c>
      <c r="BF51" s="290" t="str">
        <f>IF($A51="","",受験申込書!$M$48)</f>
        <v/>
      </c>
      <c r="BG51" s="290" t="str">
        <f t="shared" si="3"/>
        <v/>
      </c>
      <c r="BH51" s="290" t="str">
        <f t="shared" si="4"/>
        <v/>
      </c>
      <c r="BI51" s="290" t="str">
        <f>IF($A51="","",受験申込書!$M$13)</f>
        <v/>
      </c>
      <c r="BJ51" s="290" t="str">
        <f>IF($A51="","",受験申込書!$M$14)</f>
        <v/>
      </c>
    </row>
    <row r="52" spans="1:62" ht="15.75" customHeight="1" x14ac:dyDescent="0.15">
      <c r="A52" s="290" t="str">
        <f>IF(受験者名簿!$C58="","",受験者名簿!A58)</f>
        <v/>
      </c>
      <c r="B52" s="291" t="str">
        <f>IF($A52="","",受験者名簿!Z58)</f>
        <v/>
      </c>
      <c r="C52" s="291" t="str">
        <f t="shared" si="0"/>
        <v/>
      </c>
      <c r="D52" s="291" t="str">
        <f>IF($A52="","",受験者名簿!AA58)</f>
        <v/>
      </c>
      <c r="E52" s="290" t="str">
        <f>""</f>
        <v/>
      </c>
      <c r="F52" s="291" t="str">
        <f>IF($A52="","",TEXT(SUBSTITUTE(受験者名簿!J58,".","/"),"yyyy/mm/dd"))</f>
        <v/>
      </c>
      <c r="G52" s="290" t="str">
        <f>IF($A52="","",TRIM(受験者名簿!C58))</f>
        <v/>
      </c>
      <c r="H52" s="290" t="str">
        <f>IF($A52="","",TRIM(受験者名簿!D58))</f>
        <v/>
      </c>
      <c r="I52" s="290" t="str">
        <f>IF($A52="","",DBCS(TRIM(PHONETIC(受験者名簿!E58))))</f>
        <v/>
      </c>
      <c r="J52" s="290" t="str">
        <f>IF($A52="","",DBCS(TRIM(PHONETIC(受験者名簿!F58))))</f>
        <v/>
      </c>
      <c r="K52" s="290" t="str">
        <f>IF($A52="","",TRIM(PROPER(受験者名簿!G58)))</f>
        <v/>
      </c>
      <c r="L52" s="290" t="str">
        <f>IF($A52="","",TRIM(PROPER(受験者名簿!H58)))</f>
        <v/>
      </c>
      <c r="M52" s="290" t="str">
        <f>IF($A52="","",受験者名簿!M58&amp;"")</f>
        <v/>
      </c>
      <c r="N52" s="290" t="str">
        <f>IF($A52="","",受験者名簿!L58&amp;"")</f>
        <v/>
      </c>
      <c r="O52" s="290" t="str">
        <f>IF($A52="","",受験者名簿!N58&amp;"")</f>
        <v/>
      </c>
      <c r="P52" s="290" t="str">
        <f>IF($A52="","",受験者名簿!O58&amp;"")</f>
        <v/>
      </c>
      <c r="Q52" s="290" t="str">
        <f>IF($A52="","",受験者名簿!P58&amp;"")</f>
        <v/>
      </c>
      <c r="R52" s="290" t="str">
        <f>IF($A52="","",受験者名簿!Q58&amp;"")</f>
        <v/>
      </c>
      <c r="S52" s="290" t="str">
        <f>IF($A52="","",受験者名簿!R58&amp;"")</f>
        <v/>
      </c>
      <c r="T52" s="290" t="str">
        <f>IF($A52="","",受験者名簿!S58&amp;"")</f>
        <v/>
      </c>
      <c r="U52" s="290" t="str">
        <f>IF($A52="","",受験者名簿!T58&amp;"")</f>
        <v/>
      </c>
      <c r="V52" s="290" t="str">
        <f>IF($A52="","",受験者名簿!U58&amp;"")</f>
        <v/>
      </c>
      <c r="W52" s="290" t="str">
        <f>IF($A52="","",受験者名簿!V58&amp;"")</f>
        <v/>
      </c>
      <c r="X52" s="290" t="str">
        <f>IF($A52="","",受験者名簿!W58&amp;"")</f>
        <v/>
      </c>
      <c r="Y52" s="290" t="str">
        <f>""</f>
        <v/>
      </c>
      <c r="Z52" s="290" t="str">
        <f>""</f>
        <v/>
      </c>
      <c r="AA52" s="290" t="str">
        <f>""</f>
        <v/>
      </c>
      <c r="AB52" s="290" t="str">
        <f>""</f>
        <v/>
      </c>
      <c r="AC52" s="290" t="str">
        <f>IF($A52="","",受験者名簿!I58&amp;"")</f>
        <v/>
      </c>
      <c r="AD52" s="290" t="str">
        <f>""</f>
        <v/>
      </c>
      <c r="AE52" s="290" t="str">
        <f>""</f>
        <v/>
      </c>
      <c r="AF52" s="290" t="str">
        <f t="shared" si="1"/>
        <v/>
      </c>
      <c r="AG52" s="290" t="str">
        <f>IF($A52="","",受験者名簿!B58)</f>
        <v/>
      </c>
      <c r="AH52" s="290" t="str">
        <f>IF($A52="","",受験者名簿!AE58)</f>
        <v/>
      </c>
      <c r="AI52" s="292" t="str">
        <f>IF($A52="","",受験者名簿!AF58)</f>
        <v/>
      </c>
      <c r="AJ52" s="290" t="str">
        <f>IF($A52="","",受験者名簿!AG58)</f>
        <v/>
      </c>
      <c r="AK52" s="290" t="str">
        <f>IF($A52="","",受験者名簿!AH58)</f>
        <v/>
      </c>
      <c r="AL52" s="290" t="str">
        <f>IF($A52="","",受験申込書!$M$51)</f>
        <v/>
      </c>
      <c r="AM52" s="290" t="str">
        <f>IF($A52="","",受験申込書!$M$52)</f>
        <v/>
      </c>
      <c r="AN52" s="290" t="str">
        <f>IF($A52="","",受験申込書!$M$54)</f>
        <v/>
      </c>
      <c r="AO52" s="290" t="str">
        <f>IF($A52="","",受験申込書!$M$55)</f>
        <v/>
      </c>
      <c r="AP52" s="290" t="str">
        <f>IF($A52="","",受験申込書!$M$56)</f>
        <v/>
      </c>
      <c r="AQ52" s="290" t="str">
        <f>IF($A52="","",受験申込書!$M$57)</f>
        <v/>
      </c>
      <c r="AR52" s="290" t="str">
        <f>IF($A52="","",受験申込書!$M$58)</f>
        <v/>
      </c>
      <c r="AS52" s="290" t="str">
        <f>IF($A52="","",受験申込書!$M$59)</f>
        <v/>
      </c>
      <c r="AT52" s="290" t="str">
        <f>IF($A52="","",受験申込書!$M$60)</f>
        <v/>
      </c>
      <c r="AU52" s="290" t="str">
        <f>IF($A52="","",受験申込書!$M$61)</f>
        <v/>
      </c>
      <c r="AV52" s="290" t="str">
        <f>IF($A52="","",受験申込書!$M$62)</f>
        <v/>
      </c>
      <c r="AW52" s="290" t="str">
        <f>IF($A52="","",受験申込書!$M$63)</f>
        <v/>
      </c>
      <c r="AX52" s="290" t="str">
        <f>IF($A52="","",受験申込書!$M$53)</f>
        <v/>
      </c>
      <c r="AY52" s="290" t="str">
        <f>IF($A52="","",受験申込書!$M$53)</f>
        <v/>
      </c>
      <c r="AZ52" s="290" t="str">
        <f>IF($A52="","",受験申込書!$N$28)</f>
        <v/>
      </c>
      <c r="BA52" s="290" t="str">
        <f>IF($A52="","",受験者名簿!AC58)</f>
        <v/>
      </c>
      <c r="BB52" s="290" t="str">
        <f>IF($A52="","",受験申込書!$M$44)</f>
        <v/>
      </c>
      <c r="BC52" s="290" t="str">
        <f>IF($A52="","",受験申込書!$M$46)</f>
        <v/>
      </c>
      <c r="BD52" s="290" t="str">
        <f t="shared" si="2"/>
        <v/>
      </c>
      <c r="BE52" s="290" t="str">
        <f>IF($A52="","",受験申込書!$M$47)</f>
        <v/>
      </c>
      <c r="BF52" s="290" t="str">
        <f>IF($A52="","",受験申込書!$M$48)</f>
        <v/>
      </c>
      <c r="BG52" s="290" t="str">
        <f t="shared" si="3"/>
        <v/>
      </c>
      <c r="BH52" s="290" t="str">
        <f t="shared" si="4"/>
        <v/>
      </c>
      <c r="BI52" s="290" t="str">
        <f>IF($A52="","",受験申込書!$M$13)</f>
        <v/>
      </c>
      <c r="BJ52" s="290" t="str">
        <f>IF($A52="","",受験申込書!$M$14)</f>
        <v/>
      </c>
    </row>
    <row r="53" spans="1:62" ht="15.75" customHeight="1" x14ac:dyDescent="0.15">
      <c r="A53" s="290" t="str">
        <f>IF(受験者名簿!$C59="","",受験者名簿!A59)</f>
        <v/>
      </c>
      <c r="B53" s="291" t="str">
        <f>IF($A53="","",受験者名簿!Z59)</f>
        <v/>
      </c>
      <c r="C53" s="291" t="str">
        <f t="shared" si="0"/>
        <v/>
      </c>
      <c r="D53" s="291" t="str">
        <f>IF($A53="","",受験者名簿!AA59)</f>
        <v/>
      </c>
      <c r="E53" s="290" t="str">
        <f>""</f>
        <v/>
      </c>
      <c r="F53" s="291" t="str">
        <f>IF($A53="","",TEXT(SUBSTITUTE(受験者名簿!J59,".","/"),"yyyy/mm/dd"))</f>
        <v/>
      </c>
      <c r="G53" s="290" t="str">
        <f>IF($A53="","",TRIM(受験者名簿!C59))</f>
        <v/>
      </c>
      <c r="H53" s="290" t="str">
        <f>IF($A53="","",TRIM(受験者名簿!D59))</f>
        <v/>
      </c>
      <c r="I53" s="290" t="str">
        <f>IF($A53="","",DBCS(TRIM(PHONETIC(受験者名簿!E59))))</f>
        <v/>
      </c>
      <c r="J53" s="290" t="str">
        <f>IF($A53="","",DBCS(TRIM(PHONETIC(受験者名簿!F59))))</f>
        <v/>
      </c>
      <c r="K53" s="290" t="str">
        <f>IF($A53="","",TRIM(PROPER(受験者名簿!G59)))</f>
        <v/>
      </c>
      <c r="L53" s="290" t="str">
        <f>IF($A53="","",TRIM(PROPER(受験者名簿!H59)))</f>
        <v/>
      </c>
      <c r="M53" s="290" t="str">
        <f>IF($A53="","",受験者名簿!M59&amp;"")</f>
        <v/>
      </c>
      <c r="N53" s="290" t="str">
        <f>IF($A53="","",受験者名簿!L59&amp;"")</f>
        <v/>
      </c>
      <c r="O53" s="290" t="str">
        <f>IF($A53="","",受験者名簿!N59&amp;"")</f>
        <v/>
      </c>
      <c r="P53" s="290" t="str">
        <f>IF($A53="","",受験者名簿!O59&amp;"")</f>
        <v/>
      </c>
      <c r="Q53" s="290" t="str">
        <f>IF($A53="","",受験者名簿!P59&amp;"")</f>
        <v/>
      </c>
      <c r="R53" s="290" t="str">
        <f>IF($A53="","",受験者名簿!Q59&amp;"")</f>
        <v/>
      </c>
      <c r="S53" s="290" t="str">
        <f>IF($A53="","",受験者名簿!R59&amp;"")</f>
        <v/>
      </c>
      <c r="T53" s="290" t="str">
        <f>IF($A53="","",受験者名簿!S59&amp;"")</f>
        <v/>
      </c>
      <c r="U53" s="290" t="str">
        <f>IF($A53="","",受験者名簿!T59&amp;"")</f>
        <v/>
      </c>
      <c r="V53" s="290" t="str">
        <f>IF($A53="","",受験者名簿!U59&amp;"")</f>
        <v/>
      </c>
      <c r="W53" s="290" t="str">
        <f>IF($A53="","",受験者名簿!V59&amp;"")</f>
        <v/>
      </c>
      <c r="X53" s="290" t="str">
        <f>IF($A53="","",受験者名簿!W59&amp;"")</f>
        <v/>
      </c>
      <c r="Y53" s="290" t="str">
        <f>""</f>
        <v/>
      </c>
      <c r="Z53" s="290" t="str">
        <f>""</f>
        <v/>
      </c>
      <c r="AA53" s="290" t="str">
        <f>""</f>
        <v/>
      </c>
      <c r="AB53" s="290" t="str">
        <f>""</f>
        <v/>
      </c>
      <c r="AC53" s="290" t="str">
        <f>IF($A53="","",受験者名簿!I59&amp;"")</f>
        <v/>
      </c>
      <c r="AD53" s="290" t="str">
        <f>""</f>
        <v/>
      </c>
      <c r="AE53" s="290" t="str">
        <f>""</f>
        <v/>
      </c>
      <c r="AF53" s="290" t="str">
        <f t="shared" si="1"/>
        <v/>
      </c>
      <c r="AG53" s="290" t="str">
        <f>IF($A53="","",受験者名簿!B59)</f>
        <v/>
      </c>
      <c r="AH53" s="290" t="str">
        <f>IF($A53="","",受験者名簿!AE59)</f>
        <v/>
      </c>
      <c r="AI53" s="292" t="str">
        <f>IF($A53="","",受験者名簿!AF59)</f>
        <v/>
      </c>
      <c r="AJ53" s="290" t="str">
        <f>IF($A53="","",受験者名簿!AG59)</f>
        <v/>
      </c>
      <c r="AK53" s="290" t="str">
        <f>IF($A53="","",受験者名簿!AH59)</f>
        <v/>
      </c>
      <c r="AL53" s="290" t="str">
        <f>IF($A53="","",受験申込書!$M$51)</f>
        <v/>
      </c>
      <c r="AM53" s="290" t="str">
        <f>IF($A53="","",受験申込書!$M$52)</f>
        <v/>
      </c>
      <c r="AN53" s="290" t="str">
        <f>IF($A53="","",受験申込書!$M$54)</f>
        <v/>
      </c>
      <c r="AO53" s="290" t="str">
        <f>IF($A53="","",受験申込書!$M$55)</f>
        <v/>
      </c>
      <c r="AP53" s="290" t="str">
        <f>IF($A53="","",受験申込書!$M$56)</f>
        <v/>
      </c>
      <c r="AQ53" s="290" t="str">
        <f>IF($A53="","",受験申込書!$M$57)</f>
        <v/>
      </c>
      <c r="AR53" s="290" t="str">
        <f>IF($A53="","",受験申込書!$M$58)</f>
        <v/>
      </c>
      <c r="AS53" s="290" t="str">
        <f>IF($A53="","",受験申込書!$M$59)</f>
        <v/>
      </c>
      <c r="AT53" s="290" t="str">
        <f>IF($A53="","",受験申込書!$M$60)</f>
        <v/>
      </c>
      <c r="AU53" s="290" t="str">
        <f>IF($A53="","",受験申込書!$M$61)</f>
        <v/>
      </c>
      <c r="AV53" s="290" t="str">
        <f>IF($A53="","",受験申込書!$M$62)</f>
        <v/>
      </c>
      <c r="AW53" s="290" t="str">
        <f>IF($A53="","",受験申込書!$M$63)</f>
        <v/>
      </c>
      <c r="AX53" s="290" t="str">
        <f>IF($A53="","",受験申込書!$M$53)</f>
        <v/>
      </c>
      <c r="AY53" s="290" t="str">
        <f>IF($A53="","",受験申込書!$M$53)</f>
        <v/>
      </c>
      <c r="AZ53" s="290" t="str">
        <f>IF($A53="","",受験申込書!$N$28)</f>
        <v/>
      </c>
      <c r="BA53" s="290" t="str">
        <f>IF($A53="","",受験者名簿!AC59)</f>
        <v/>
      </c>
      <c r="BB53" s="290" t="str">
        <f>IF($A53="","",受験申込書!$M$44)</f>
        <v/>
      </c>
      <c r="BC53" s="290" t="str">
        <f>IF($A53="","",受験申込書!$M$46)</f>
        <v/>
      </c>
      <c r="BD53" s="290" t="str">
        <f t="shared" si="2"/>
        <v/>
      </c>
      <c r="BE53" s="290" t="str">
        <f>IF($A53="","",受験申込書!$M$47)</f>
        <v/>
      </c>
      <c r="BF53" s="290" t="str">
        <f>IF($A53="","",受験申込書!$M$48)</f>
        <v/>
      </c>
      <c r="BG53" s="290" t="str">
        <f t="shared" si="3"/>
        <v/>
      </c>
      <c r="BH53" s="290" t="str">
        <f t="shared" si="4"/>
        <v/>
      </c>
      <c r="BI53" s="290" t="str">
        <f>IF($A53="","",受験申込書!$M$13)</f>
        <v/>
      </c>
      <c r="BJ53" s="290" t="str">
        <f>IF($A53="","",受験申込書!$M$14)</f>
        <v/>
      </c>
    </row>
    <row r="54" spans="1:62" ht="15.75" customHeight="1" x14ac:dyDescent="0.15">
      <c r="A54" s="290" t="str">
        <f>IF(受験者名簿!$C60="","",受験者名簿!A60)</f>
        <v/>
      </c>
      <c r="B54" s="291" t="str">
        <f>IF($A54="","",受験者名簿!Z60)</f>
        <v/>
      </c>
      <c r="C54" s="291" t="str">
        <f t="shared" si="0"/>
        <v/>
      </c>
      <c r="D54" s="291" t="str">
        <f>IF($A54="","",受験者名簿!AA60)</f>
        <v/>
      </c>
      <c r="E54" s="290" t="str">
        <f>""</f>
        <v/>
      </c>
      <c r="F54" s="291" t="str">
        <f>IF($A54="","",TEXT(SUBSTITUTE(受験者名簿!J60,".","/"),"yyyy/mm/dd"))</f>
        <v/>
      </c>
      <c r="G54" s="290" t="str">
        <f>IF($A54="","",TRIM(受験者名簿!C60))</f>
        <v/>
      </c>
      <c r="H54" s="290" t="str">
        <f>IF($A54="","",TRIM(受験者名簿!D60))</f>
        <v/>
      </c>
      <c r="I54" s="290" t="str">
        <f>IF($A54="","",DBCS(TRIM(PHONETIC(受験者名簿!E60))))</f>
        <v/>
      </c>
      <c r="J54" s="290" t="str">
        <f>IF($A54="","",DBCS(TRIM(PHONETIC(受験者名簿!F60))))</f>
        <v/>
      </c>
      <c r="K54" s="290" t="str">
        <f>IF($A54="","",TRIM(PROPER(受験者名簿!G60)))</f>
        <v/>
      </c>
      <c r="L54" s="290" t="str">
        <f>IF($A54="","",TRIM(PROPER(受験者名簿!H60)))</f>
        <v/>
      </c>
      <c r="M54" s="290" t="str">
        <f>IF($A54="","",受験者名簿!M60&amp;"")</f>
        <v/>
      </c>
      <c r="N54" s="290" t="str">
        <f>IF($A54="","",受験者名簿!L60&amp;"")</f>
        <v/>
      </c>
      <c r="O54" s="290" t="str">
        <f>IF($A54="","",受験者名簿!N60&amp;"")</f>
        <v/>
      </c>
      <c r="P54" s="290" t="str">
        <f>IF($A54="","",受験者名簿!O60&amp;"")</f>
        <v/>
      </c>
      <c r="Q54" s="290" t="str">
        <f>IF($A54="","",受験者名簿!P60&amp;"")</f>
        <v/>
      </c>
      <c r="R54" s="290" t="str">
        <f>IF($A54="","",受験者名簿!Q60&amp;"")</f>
        <v/>
      </c>
      <c r="S54" s="290" t="str">
        <f>IF($A54="","",受験者名簿!R60&amp;"")</f>
        <v/>
      </c>
      <c r="T54" s="290" t="str">
        <f>IF($A54="","",受験者名簿!S60&amp;"")</f>
        <v/>
      </c>
      <c r="U54" s="290" t="str">
        <f>IF($A54="","",受験者名簿!T60&amp;"")</f>
        <v/>
      </c>
      <c r="V54" s="290" t="str">
        <f>IF($A54="","",受験者名簿!U60&amp;"")</f>
        <v/>
      </c>
      <c r="W54" s="290" t="str">
        <f>IF($A54="","",受験者名簿!V60&amp;"")</f>
        <v/>
      </c>
      <c r="X54" s="290" t="str">
        <f>IF($A54="","",受験者名簿!W60&amp;"")</f>
        <v/>
      </c>
      <c r="Y54" s="290" t="str">
        <f>""</f>
        <v/>
      </c>
      <c r="Z54" s="290" t="str">
        <f>""</f>
        <v/>
      </c>
      <c r="AA54" s="290" t="str">
        <f>""</f>
        <v/>
      </c>
      <c r="AB54" s="290" t="str">
        <f>""</f>
        <v/>
      </c>
      <c r="AC54" s="290" t="str">
        <f>IF($A54="","",受験者名簿!I60&amp;"")</f>
        <v/>
      </c>
      <c r="AD54" s="290" t="str">
        <f>""</f>
        <v/>
      </c>
      <c r="AE54" s="290" t="str">
        <f>""</f>
        <v/>
      </c>
      <c r="AF54" s="290" t="str">
        <f t="shared" si="1"/>
        <v/>
      </c>
      <c r="AG54" s="290" t="str">
        <f>IF($A54="","",受験者名簿!B60)</f>
        <v/>
      </c>
      <c r="AH54" s="290" t="str">
        <f>IF($A54="","",受験者名簿!AE60)</f>
        <v/>
      </c>
      <c r="AI54" s="292" t="str">
        <f>IF($A54="","",受験者名簿!AF60)</f>
        <v/>
      </c>
      <c r="AJ54" s="290" t="str">
        <f>IF($A54="","",受験者名簿!AG60)</f>
        <v/>
      </c>
      <c r="AK54" s="290" t="str">
        <f>IF($A54="","",受験者名簿!AH60)</f>
        <v/>
      </c>
      <c r="AL54" s="290" t="str">
        <f>IF($A54="","",受験申込書!$M$51)</f>
        <v/>
      </c>
      <c r="AM54" s="290" t="str">
        <f>IF($A54="","",受験申込書!$M$52)</f>
        <v/>
      </c>
      <c r="AN54" s="290" t="str">
        <f>IF($A54="","",受験申込書!$M$54)</f>
        <v/>
      </c>
      <c r="AO54" s="290" t="str">
        <f>IF($A54="","",受験申込書!$M$55)</f>
        <v/>
      </c>
      <c r="AP54" s="290" t="str">
        <f>IF($A54="","",受験申込書!$M$56)</f>
        <v/>
      </c>
      <c r="AQ54" s="290" t="str">
        <f>IF($A54="","",受験申込書!$M$57)</f>
        <v/>
      </c>
      <c r="AR54" s="290" t="str">
        <f>IF($A54="","",受験申込書!$M$58)</f>
        <v/>
      </c>
      <c r="AS54" s="290" t="str">
        <f>IF($A54="","",受験申込書!$M$59)</f>
        <v/>
      </c>
      <c r="AT54" s="290" t="str">
        <f>IF($A54="","",受験申込書!$M$60)</f>
        <v/>
      </c>
      <c r="AU54" s="290" t="str">
        <f>IF($A54="","",受験申込書!$M$61)</f>
        <v/>
      </c>
      <c r="AV54" s="290" t="str">
        <f>IF($A54="","",受験申込書!$M$62)</f>
        <v/>
      </c>
      <c r="AW54" s="290" t="str">
        <f>IF($A54="","",受験申込書!$M$63)</f>
        <v/>
      </c>
      <c r="AX54" s="290" t="str">
        <f>IF($A54="","",受験申込書!$M$53)</f>
        <v/>
      </c>
      <c r="AY54" s="290" t="str">
        <f>IF($A54="","",受験申込書!$M$53)</f>
        <v/>
      </c>
      <c r="AZ54" s="290" t="str">
        <f>IF($A54="","",受験申込書!$N$28)</f>
        <v/>
      </c>
      <c r="BA54" s="290" t="str">
        <f>IF($A54="","",受験者名簿!AC60)</f>
        <v/>
      </c>
      <c r="BB54" s="290" t="str">
        <f>IF($A54="","",受験申込書!$M$44)</f>
        <v/>
      </c>
      <c r="BC54" s="290" t="str">
        <f>IF($A54="","",受験申込書!$M$46)</f>
        <v/>
      </c>
      <c r="BD54" s="290" t="str">
        <f t="shared" si="2"/>
        <v/>
      </c>
      <c r="BE54" s="290" t="str">
        <f>IF($A54="","",受験申込書!$M$47)</f>
        <v/>
      </c>
      <c r="BF54" s="290" t="str">
        <f>IF($A54="","",受験申込書!$M$48)</f>
        <v/>
      </c>
      <c r="BG54" s="290" t="str">
        <f t="shared" si="3"/>
        <v/>
      </c>
      <c r="BH54" s="290" t="str">
        <f t="shared" si="4"/>
        <v/>
      </c>
      <c r="BI54" s="290" t="str">
        <f>IF($A54="","",受験申込書!$M$13)</f>
        <v/>
      </c>
      <c r="BJ54" s="290" t="str">
        <f>IF($A54="","",受験申込書!$M$14)</f>
        <v/>
      </c>
    </row>
    <row r="55" spans="1:62" ht="15.75" customHeight="1" x14ac:dyDescent="0.15">
      <c r="A55" s="290" t="str">
        <f>IF(受験者名簿!$C61="","",受験者名簿!A61)</f>
        <v/>
      </c>
      <c r="B55" s="291" t="str">
        <f>IF($A55="","",受験者名簿!Z61)</f>
        <v/>
      </c>
      <c r="C55" s="291" t="str">
        <f t="shared" si="0"/>
        <v/>
      </c>
      <c r="D55" s="291" t="str">
        <f>IF($A55="","",受験者名簿!AA61)</f>
        <v/>
      </c>
      <c r="E55" s="290" t="str">
        <f>""</f>
        <v/>
      </c>
      <c r="F55" s="291" t="str">
        <f>IF($A55="","",TEXT(SUBSTITUTE(受験者名簿!J61,".","/"),"yyyy/mm/dd"))</f>
        <v/>
      </c>
      <c r="G55" s="290" t="str">
        <f>IF($A55="","",TRIM(受験者名簿!C61))</f>
        <v/>
      </c>
      <c r="H55" s="290" t="str">
        <f>IF($A55="","",TRIM(受験者名簿!D61))</f>
        <v/>
      </c>
      <c r="I55" s="290" t="str">
        <f>IF($A55="","",DBCS(TRIM(PHONETIC(受験者名簿!E61))))</f>
        <v/>
      </c>
      <c r="J55" s="290" t="str">
        <f>IF($A55="","",DBCS(TRIM(PHONETIC(受験者名簿!F61))))</f>
        <v/>
      </c>
      <c r="K55" s="290" t="str">
        <f>IF($A55="","",TRIM(PROPER(受験者名簿!G61)))</f>
        <v/>
      </c>
      <c r="L55" s="290" t="str">
        <f>IF($A55="","",TRIM(PROPER(受験者名簿!H61)))</f>
        <v/>
      </c>
      <c r="M55" s="290" t="str">
        <f>IF($A55="","",受験者名簿!M61&amp;"")</f>
        <v/>
      </c>
      <c r="N55" s="290" t="str">
        <f>IF($A55="","",受験者名簿!L61&amp;"")</f>
        <v/>
      </c>
      <c r="O55" s="290" t="str">
        <f>IF($A55="","",受験者名簿!N61&amp;"")</f>
        <v/>
      </c>
      <c r="P55" s="290" t="str">
        <f>IF($A55="","",受験者名簿!O61&amp;"")</f>
        <v/>
      </c>
      <c r="Q55" s="290" t="str">
        <f>IF($A55="","",受験者名簿!P61&amp;"")</f>
        <v/>
      </c>
      <c r="R55" s="290" t="str">
        <f>IF($A55="","",受験者名簿!Q61&amp;"")</f>
        <v/>
      </c>
      <c r="S55" s="290" t="str">
        <f>IF($A55="","",受験者名簿!R61&amp;"")</f>
        <v/>
      </c>
      <c r="T55" s="290" t="str">
        <f>IF($A55="","",受験者名簿!S61&amp;"")</f>
        <v/>
      </c>
      <c r="U55" s="290" t="str">
        <f>IF($A55="","",受験者名簿!T61&amp;"")</f>
        <v/>
      </c>
      <c r="V55" s="290" t="str">
        <f>IF($A55="","",受験者名簿!U61&amp;"")</f>
        <v/>
      </c>
      <c r="W55" s="290" t="str">
        <f>IF($A55="","",受験者名簿!V61&amp;"")</f>
        <v/>
      </c>
      <c r="X55" s="290" t="str">
        <f>IF($A55="","",受験者名簿!W61&amp;"")</f>
        <v/>
      </c>
      <c r="Y55" s="290" t="str">
        <f>""</f>
        <v/>
      </c>
      <c r="Z55" s="290" t="str">
        <f>""</f>
        <v/>
      </c>
      <c r="AA55" s="290" t="str">
        <f>""</f>
        <v/>
      </c>
      <c r="AB55" s="290" t="str">
        <f>""</f>
        <v/>
      </c>
      <c r="AC55" s="290" t="str">
        <f>IF($A55="","",受験者名簿!I61&amp;"")</f>
        <v/>
      </c>
      <c r="AD55" s="290" t="str">
        <f>""</f>
        <v/>
      </c>
      <c r="AE55" s="290" t="str">
        <f>""</f>
        <v/>
      </c>
      <c r="AF55" s="290" t="str">
        <f t="shared" si="1"/>
        <v/>
      </c>
      <c r="AG55" s="290" t="str">
        <f>IF($A55="","",受験者名簿!B61)</f>
        <v/>
      </c>
      <c r="AH55" s="290" t="str">
        <f>IF($A55="","",受験者名簿!AE61)</f>
        <v/>
      </c>
      <c r="AI55" s="292" t="str">
        <f>IF($A55="","",受験者名簿!AF61)</f>
        <v/>
      </c>
      <c r="AJ55" s="290" t="str">
        <f>IF($A55="","",受験者名簿!AG61)</f>
        <v/>
      </c>
      <c r="AK55" s="290" t="str">
        <f>IF($A55="","",受験者名簿!AH61)</f>
        <v/>
      </c>
      <c r="AL55" s="290" t="str">
        <f>IF($A55="","",受験申込書!$M$51)</f>
        <v/>
      </c>
      <c r="AM55" s="290" t="str">
        <f>IF($A55="","",受験申込書!$M$52)</f>
        <v/>
      </c>
      <c r="AN55" s="290" t="str">
        <f>IF($A55="","",受験申込書!$M$54)</f>
        <v/>
      </c>
      <c r="AO55" s="290" t="str">
        <f>IF($A55="","",受験申込書!$M$55)</f>
        <v/>
      </c>
      <c r="AP55" s="290" t="str">
        <f>IF($A55="","",受験申込書!$M$56)</f>
        <v/>
      </c>
      <c r="AQ55" s="290" t="str">
        <f>IF($A55="","",受験申込書!$M$57)</f>
        <v/>
      </c>
      <c r="AR55" s="290" t="str">
        <f>IF($A55="","",受験申込書!$M$58)</f>
        <v/>
      </c>
      <c r="AS55" s="290" t="str">
        <f>IF($A55="","",受験申込書!$M$59)</f>
        <v/>
      </c>
      <c r="AT55" s="290" t="str">
        <f>IF($A55="","",受験申込書!$M$60)</f>
        <v/>
      </c>
      <c r="AU55" s="290" t="str">
        <f>IF($A55="","",受験申込書!$M$61)</f>
        <v/>
      </c>
      <c r="AV55" s="290" t="str">
        <f>IF($A55="","",受験申込書!$M$62)</f>
        <v/>
      </c>
      <c r="AW55" s="290" t="str">
        <f>IF($A55="","",受験申込書!$M$63)</f>
        <v/>
      </c>
      <c r="AX55" s="290" t="str">
        <f>IF($A55="","",受験申込書!$M$53)</f>
        <v/>
      </c>
      <c r="AY55" s="290" t="str">
        <f>IF($A55="","",受験申込書!$M$53)</f>
        <v/>
      </c>
      <c r="AZ55" s="290" t="str">
        <f>IF($A55="","",受験申込書!$N$28)</f>
        <v/>
      </c>
      <c r="BA55" s="290" t="str">
        <f>IF($A55="","",受験者名簿!AC61)</f>
        <v/>
      </c>
      <c r="BB55" s="290" t="str">
        <f>IF($A55="","",受験申込書!$M$44)</f>
        <v/>
      </c>
      <c r="BC55" s="290" t="str">
        <f>IF($A55="","",受験申込書!$M$46)</f>
        <v/>
      </c>
      <c r="BD55" s="290" t="str">
        <f t="shared" si="2"/>
        <v/>
      </c>
      <c r="BE55" s="290" t="str">
        <f>IF($A55="","",受験申込書!$M$47)</f>
        <v/>
      </c>
      <c r="BF55" s="290" t="str">
        <f>IF($A55="","",受験申込書!$M$48)</f>
        <v/>
      </c>
      <c r="BG55" s="290" t="str">
        <f t="shared" si="3"/>
        <v/>
      </c>
      <c r="BH55" s="290" t="str">
        <f t="shared" si="4"/>
        <v/>
      </c>
      <c r="BI55" s="290" t="str">
        <f>IF($A55="","",受験申込書!$M$13)</f>
        <v/>
      </c>
      <c r="BJ55" s="290" t="str">
        <f>IF($A55="","",受験申込書!$M$14)</f>
        <v/>
      </c>
    </row>
    <row r="56" spans="1:62" ht="15.75" customHeight="1" x14ac:dyDescent="0.15">
      <c r="A56" s="290" t="str">
        <f>IF(受験者名簿!$C62="","",受験者名簿!A62)</f>
        <v/>
      </c>
      <c r="B56" s="291" t="str">
        <f>IF($A56="","",受験者名簿!Z62)</f>
        <v/>
      </c>
      <c r="C56" s="291" t="str">
        <f t="shared" si="0"/>
        <v/>
      </c>
      <c r="D56" s="291" t="str">
        <f>IF($A56="","",受験者名簿!AA62)</f>
        <v/>
      </c>
      <c r="E56" s="290" t="str">
        <f>""</f>
        <v/>
      </c>
      <c r="F56" s="291" t="str">
        <f>IF($A56="","",TEXT(SUBSTITUTE(受験者名簿!J62,".","/"),"yyyy/mm/dd"))</f>
        <v/>
      </c>
      <c r="G56" s="290" t="str">
        <f>IF($A56="","",TRIM(受験者名簿!C62))</f>
        <v/>
      </c>
      <c r="H56" s="290" t="str">
        <f>IF($A56="","",TRIM(受験者名簿!D62))</f>
        <v/>
      </c>
      <c r="I56" s="290" t="str">
        <f>IF($A56="","",DBCS(TRIM(PHONETIC(受験者名簿!E62))))</f>
        <v/>
      </c>
      <c r="J56" s="290" t="str">
        <f>IF($A56="","",DBCS(TRIM(PHONETIC(受験者名簿!F62))))</f>
        <v/>
      </c>
      <c r="K56" s="290" t="str">
        <f>IF($A56="","",TRIM(PROPER(受験者名簿!G62)))</f>
        <v/>
      </c>
      <c r="L56" s="290" t="str">
        <f>IF($A56="","",TRIM(PROPER(受験者名簿!H62)))</f>
        <v/>
      </c>
      <c r="M56" s="290" t="str">
        <f>IF($A56="","",受験者名簿!M62&amp;"")</f>
        <v/>
      </c>
      <c r="N56" s="290" t="str">
        <f>IF($A56="","",受験者名簿!L62&amp;"")</f>
        <v/>
      </c>
      <c r="O56" s="290" t="str">
        <f>IF($A56="","",受験者名簿!N62&amp;"")</f>
        <v/>
      </c>
      <c r="P56" s="290" t="str">
        <f>IF($A56="","",受験者名簿!O62&amp;"")</f>
        <v/>
      </c>
      <c r="Q56" s="290" t="str">
        <f>IF($A56="","",受験者名簿!P62&amp;"")</f>
        <v/>
      </c>
      <c r="R56" s="290" t="str">
        <f>IF($A56="","",受験者名簿!Q62&amp;"")</f>
        <v/>
      </c>
      <c r="S56" s="290" t="str">
        <f>IF($A56="","",受験者名簿!R62&amp;"")</f>
        <v/>
      </c>
      <c r="T56" s="290" t="str">
        <f>IF($A56="","",受験者名簿!S62&amp;"")</f>
        <v/>
      </c>
      <c r="U56" s="290" t="str">
        <f>IF($A56="","",受験者名簿!T62&amp;"")</f>
        <v/>
      </c>
      <c r="V56" s="290" t="str">
        <f>IF($A56="","",受験者名簿!U62&amp;"")</f>
        <v/>
      </c>
      <c r="W56" s="290" t="str">
        <f>IF($A56="","",受験者名簿!V62&amp;"")</f>
        <v/>
      </c>
      <c r="X56" s="290" t="str">
        <f>IF($A56="","",受験者名簿!W62&amp;"")</f>
        <v/>
      </c>
      <c r="Y56" s="290" t="str">
        <f>""</f>
        <v/>
      </c>
      <c r="Z56" s="290" t="str">
        <f>""</f>
        <v/>
      </c>
      <c r="AA56" s="290" t="str">
        <f>""</f>
        <v/>
      </c>
      <c r="AB56" s="290" t="str">
        <f>""</f>
        <v/>
      </c>
      <c r="AC56" s="290" t="str">
        <f>IF($A56="","",受験者名簿!I62&amp;"")</f>
        <v/>
      </c>
      <c r="AD56" s="290" t="str">
        <f>""</f>
        <v/>
      </c>
      <c r="AE56" s="290" t="str">
        <f>""</f>
        <v/>
      </c>
      <c r="AF56" s="290" t="str">
        <f t="shared" si="1"/>
        <v/>
      </c>
      <c r="AG56" s="290" t="str">
        <f>IF($A56="","",受験者名簿!B62)</f>
        <v/>
      </c>
      <c r="AH56" s="290" t="str">
        <f>IF($A56="","",受験者名簿!AE62)</f>
        <v/>
      </c>
      <c r="AI56" s="292" t="str">
        <f>IF($A56="","",受験者名簿!AF62)</f>
        <v/>
      </c>
      <c r="AJ56" s="290" t="str">
        <f>IF($A56="","",受験者名簿!AG62)</f>
        <v/>
      </c>
      <c r="AK56" s="290" t="str">
        <f>IF($A56="","",受験者名簿!AH62)</f>
        <v/>
      </c>
      <c r="AL56" s="290" t="str">
        <f>IF($A56="","",受験申込書!$M$51)</f>
        <v/>
      </c>
      <c r="AM56" s="290" t="str">
        <f>IF($A56="","",受験申込書!$M$52)</f>
        <v/>
      </c>
      <c r="AN56" s="290" t="str">
        <f>IF($A56="","",受験申込書!$M$54)</f>
        <v/>
      </c>
      <c r="AO56" s="290" t="str">
        <f>IF($A56="","",受験申込書!$M$55)</f>
        <v/>
      </c>
      <c r="AP56" s="290" t="str">
        <f>IF($A56="","",受験申込書!$M$56)</f>
        <v/>
      </c>
      <c r="AQ56" s="290" t="str">
        <f>IF($A56="","",受験申込書!$M$57)</f>
        <v/>
      </c>
      <c r="AR56" s="290" t="str">
        <f>IF($A56="","",受験申込書!$M$58)</f>
        <v/>
      </c>
      <c r="AS56" s="290" t="str">
        <f>IF($A56="","",受験申込書!$M$59)</f>
        <v/>
      </c>
      <c r="AT56" s="290" t="str">
        <f>IF($A56="","",受験申込書!$M$60)</f>
        <v/>
      </c>
      <c r="AU56" s="290" t="str">
        <f>IF($A56="","",受験申込書!$M$61)</f>
        <v/>
      </c>
      <c r="AV56" s="290" t="str">
        <f>IF($A56="","",受験申込書!$M$62)</f>
        <v/>
      </c>
      <c r="AW56" s="290" t="str">
        <f>IF($A56="","",受験申込書!$M$63)</f>
        <v/>
      </c>
      <c r="AX56" s="290" t="str">
        <f>IF($A56="","",受験申込書!$M$53)</f>
        <v/>
      </c>
      <c r="AY56" s="290" t="str">
        <f>IF($A56="","",受験申込書!$M$53)</f>
        <v/>
      </c>
      <c r="AZ56" s="290" t="str">
        <f>IF($A56="","",受験申込書!$N$28)</f>
        <v/>
      </c>
      <c r="BA56" s="290" t="str">
        <f>IF($A56="","",受験者名簿!AC62)</f>
        <v/>
      </c>
      <c r="BB56" s="290" t="str">
        <f>IF($A56="","",受験申込書!$M$44)</f>
        <v/>
      </c>
      <c r="BC56" s="290" t="str">
        <f>IF($A56="","",受験申込書!$M$46)</f>
        <v/>
      </c>
      <c r="BD56" s="290" t="str">
        <f t="shared" si="2"/>
        <v/>
      </c>
      <c r="BE56" s="290" t="str">
        <f>IF($A56="","",受験申込書!$M$47)</f>
        <v/>
      </c>
      <c r="BF56" s="290" t="str">
        <f>IF($A56="","",受験申込書!$M$48)</f>
        <v/>
      </c>
      <c r="BG56" s="290" t="str">
        <f t="shared" si="3"/>
        <v/>
      </c>
      <c r="BH56" s="290" t="str">
        <f t="shared" si="4"/>
        <v/>
      </c>
      <c r="BI56" s="290" t="str">
        <f>IF($A56="","",受験申込書!$M$13)</f>
        <v/>
      </c>
      <c r="BJ56" s="290" t="str">
        <f>IF($A56="","",受験申込書!$M$14)</f>
        <v/>
      </c>
    </row>
    <row r="57" spans="1:62" ht="15.75" customHeight="1" x14ac:dyDescent="0.15">
      <c r="A57" s="290" t="str">
        <f>IF(受験者名簿!$C63="","",受験者名簿!A63)</f>
        <v/>
      </c>
      <c r="B57" s="291" t="str">
        <f>IF($A57="","",受験者名簿!Z63)</f>
        <v/>
      </c>
      <c r="C57" s="291" t="str">
        <f t="shared" si="0"/>
        <v/>
      </c>
      <c r="D57" s="291" t="str">
        <f>IF($A57="","",受験者名簿!AA63)</f>
        <v/>
      </c>
      <c r="E57" s="290" t="str">
        <f>""</f>
        <v/>
      </c>
      <c r="F57" s="291" t="str">
        <f>IF($A57="","",TEXT(SUBSTITUTE(受験者名簿!J63,".","/"),"yyyy/mm/dd"))</f>
        <v/>
      </c>
      <c r="G57" s="290" t="str">
        <f>IF($A57="","",TRIM(受験者名簿!C63))</f>
        <v/>
      </c>
      <c r="H57" s="290" t="str">
        <f>IF($A57="","",TRIM(受験者名簿!D63))</f>
        <v/>
      </c>
      <c r="I57" s="290" t="str">
        <f>IF($A57="","",DBCS(TRIM(PHONETIC(受験者名簿!E63))))</f>
        <v/>
      </c>
      <c r="J57" s="290" t="str">
        <f>IF($A57="","",DBCS(TRIM(PHONETIC(受験者名簿!F63))))</f>
        <v/>
      </c>
      <c r="K57" s="290" t="str">
        <f>IF($A57="","",TRIM(PROPER(受験者名簿!G63)))</f>
        <v/>
      </c>
      <c r="L57" s="290" t="str">
        <f>IF($A57="","",TRIM(PROPER(受験者名簿!H63)))</f>
        <v/>
      </c>
      <c r="M57" s="290" t="str">
        <f>IF($A57="","",受験者名簿!M63&amp;"")</f>
        <v/>
      </c>
      <c r="N57" s="290" t="str">
        <f>IF($A57="","",受験者名簿!L63&amp;"")</f>
        <v/>
      </c>
      <c r="O57" s="290" t="str">
        <f>IF($A57="","",受験者名簿!N63&amp;"")</f>
        <v/>
      </c>
      <c r="P57" s="290" t="str">
        <f>IF($A57="","",受験者名簿!O63&amp;"")</f>
        <v/>
      </c>
      <c r="Q57" s="290" t="str">
        <f>IF($A57="","",受験者名簿!P63&amp;"")</f>
        <v/>
      </c>
      <c r="R57" s="290" t="str">
        <f>IF($A57="","",受験者名簿!Q63&amp;"")</f>
        <v/>
      </c>
      <c r="S57" s="290" t="str">
        <f>IF($A57="","",受験者名簿!R63&amp;"")</f>
        <v/>
      </c>
      <c r="T57" s="290" t="str">
        <f>IF($A57="","",受験者名簿!S63&amp;"")</f>
        <v/>
      </c>
      <c r="U57" s="290" t="str">
        <f>IF($A57="","",受験者名簿!T63&amp;"")</f>
        <v/>
      </c>
      <c r="V57" s="290" t="str">
        <f>IF($A57="","",受験者名簿!U63&amp;"")</f>
        <v/>
      </c>
      <c r="W57" s="290" t="str">
        <f>IF($A57="","",受験者名簿!V63&amp;"")</f>
        <v/>
      </c>
      <c r="X57" s="290" t="str">
        <f>IF($A57="","",受験者名簿!W63&amp;"")</f>
        <v/>
      </c>
      <c r="Y57" s="290" t="str">
        <f>""</f>
        <v/>
      </c>
      <c r="Z57" s="290" t="str">
        <f>""</f>
        <v/>
      </c>
      <c r="AA57" s="290" t="str">
        <f>""</f>
        <v/>
      </c>
      <c r="AB57" s="290" t="str">
        <f>""</f>
        <v/>
      </c>
      <c r="AC57" s="290" t="str">
        <f>IF($A57="","",受験者名簿!I63&amp;"")</f>
        <v/>
      </c>
      <c r="AD57" s="290" t="str">
        <f>""</f>
        <v/>
      </c>
      <c r="AE57" s="290" t="str">
        <f>""</f>
        <v/>
      </c>
      <c r="AF57" s="290" t="str">
        <f t="shared" si="1"/>
        <v/>
      </c>
      <c r="AG57" s="290" t="str">
        <f>IF($A57="","",受験者名簿!B63)</f>
        <v/>
      </c>
      <c r="AH57" s="290" t="str">
        <f>IF($A57="","",受験者名簿!AE63)</f>
        <v/>
      </c>
      <c r="AI57" s="292" t="str">
        <f>IF($A57="","",受験者名簿!AF63)</f>
        <v/>
      </c>
      <c r="AJ57" s="290" t="str">
        <f>IF($A57="","",受験者名簿!AG63)</f>
        <v/>
      </c>
      <c r="AK57" s="290" t="str">
        <f>IF($A57="","",受験者名簿!AH63)</f>
        <v/>
      </c>
      <c r="AL57" s="290" t="str">
        <f>IF($A57="","",受験申込書!$M$51)</f>
        <v/>
      </c>
      <c r="AM57" s="290" t="str">
        <f>IF($A57="","",受験申込書!$M$52)</f>
        <v/>
      </c>
      <c r="AN57" s="290" t="str">
        <f>IF($A57="","",受験申込書!$M$54)</f>
        <v/>
      </c>
      <c r="AO57" s="290" t="str">
        <f>IF($A57="","",受験申込書!$M$55)</f>
        <v/>
      </c>
      <c r="AP57" s="290" t="str">
        <f>IF($A57="","",受験申込書!$M$56)</f>
        <v/>
      </c>
      <c r="AQ57" s="290" t="str">
        <f>IF($A57="","",受験申込書!$M$57)</f>
        <v/>
      </c>
      <c r="AR57" s="290" t="str">
        <f>IF($A57="","",受験申込書!$M$58)</f>
        <v/>
      </c>
      <c r="AS57" s="290" t="str">
        <f>IF($A57="","",受験申込書!$M$59)</f>
        <v/>
      </c>
      <c r="AT57" s="290" t="str">
        <f>IF($A57="","",受験申込書!$M$60)</f>
        <v/>
      </c>
      <c r="AU57" s="290" t="str">
        <f>IF($A57="","",受験申込書!$M$61)</f>
        <v/>
      </c>
      <c r="AV57" s="290" t="str">
        <f>IF($A57="","",受験申込書!$M$62)</f>
        <v/>
      </c>
      <c r="AW57" s="290" t="str">
        <f>IF($A57="","",受験申込書!$M$63)</f>
        <v/>
      </c>
      <c r="AX57" s="290" t="str">
        <f>IF($A57="","",受験申込書!$M$53)</f>
        <v/>
      </c>
      <c r="AY57" s="290" t="str">
        <f>IF($A57="","",受験申込書!$M$53)</f>
        <v/>
      </c>
      <c r="AZ57" s="290" t="str">
        <f>IF($A57="","",受験申込書!$N$28)</f>
        <v/>
      </c>
      <c r="BA57" s="290" t="str">
        <f>IF($A57="","",受験者名簿!AC63)</f>
        <v/>
      </c>
      <c r="BB57" s="290" t="str">
        <f>IF($A57="","",受験申込書!$M$44)</f>
        <v/>
      </c>
      <c r="BC57" s="290" t="str">
        <f>IF($A57="","",受験申込書!$M$46)</f>
        <v/>
      </c>
      <c r="BD57" s="290" t="str">
        <f t="shared" si="2"/>
        <v/>
      </c>
      <c r="BE57" s="290" t="str">
        <f>IF($A57="","",受験申込書!$M$47)</f>
        <v/>
      </c>
      <c r="BF57" s="290" t="str">
        <f>IF($A57="","",受験申込書!$M$48)</f>
        <v/>
      </c>
      <c r="BG57" s="290" t="str">
        <f t="shared" si="3"/>
        <v/>
      </c>
      <c r="BH57" s="290" t="str">
        <f t="shared" si="4"/>
        <v/>
      </c>
      <c r="BI57" s="290" t="str">
        <f>IF($A57="","",受験申込書!$M$13)</f>
        <v/>
      </c>
      <c r="BJ57" s="290" t="str">
        <f>IF($A57="","",受験申込書!$M$14)</f>
        <v/>
      </c>
    </row>
    <row r="58" spans="1:62" ht="15.75" customHeight="1" x14ac:dyDescent="0.15">
      <c r="A58" s="290" t="str">
        <f>IF(受験者名簿!$C64="","",受験者名簿!A64)</f>
        <v/>
      </c>
      <c r="B58" s="291" t="str">
        <f>IF($A58="","",受験者名簿!Z64)</f>
        <v/>
      </c>
      <c r="C58" s="291" t="str">
        <f t="shared" si="0"/>
        <v/>
      </c>
      <c r="D58" s="291" t="str">
        <f>IF($A58="","",受験者名簿!AA64)</f>
        <v/>
      </c>
      <c r="E58" s="290" t="str">
        <f>""</f>
        <v/>
      </c>
      <c r="F58" s="291" t="str">
        <f>IF($A58="","",TEXT(SUBSTITUTE(受験者名簿!J64,".","/"),"yyyy/mm/dd"))</f>
        <v/>
      </c>
      <c r="G58" s="290" t="str">
        <f>IF($A58="","",TRIM(受験者名簿!C64))</f>
        <v/>
      </c>
      <c r="H58" s="290" t="str">
        <f>IF($A58="","",TRIM(受験者名簿!D64))</f>
        <v/>
      </c>
      <c r="I58" s="290" t="str">
        <f>IF($A58="","",DBCS(TRIM(PHONETIC(受験者名簿!E64))))</f>
        <v/>
      </c>
      <c r="J58" s="290" t="str">
        <f>IF($A58="","",DBCS(TRIM(PHONETIC(受験者名簿!F64))))</f>
        <v/>
      </c>
      <c r="K58" s="290" t="str">
        <f>IF($A58="","",TRIM(PROPER(受験者名簿!G64)))</f>
        <v/>
      </c>
      <c r="L58" s="290" t="str">
        <f>IF($A58="","",TRIM(PROPER(受験者名簿!H64)))</f>
        <v/>
      </c>
      <c r="M58" s="290" t="str">
        <f>IF($A58="","",受験者名簿!M64&amp;"")</f>
        <v/>
      </c>
      <c r="N58" s="290" t="str">
        <f>IF($A58="","",受験者名簿!L64&amp;"")</f>
        <v/>
      </c>
      <c r="O58" s="290" t="str">
        <f>IF($A58="","",受験者名簿!N64&amp;"")</f>
        <v/>
      </c>
      <c r="P58" s="290" t="str">
        <f>IF($A58="","",受験者名簿!O64&amp;"")</f>
        <v/>
      </c>
      <c r="Q58" s="290" t="str">
        <f>IF($A58="","",受験者名簿!P64&amp;"")</f>
        <v/>
      </c>
      <c r="R58" s="290" t="str">
        <f>IF($A58="","",受験者名簿!Q64&amp;"")</f>
        <v/>
      </c>
      <c r="S58" s="290" t="str">
        <f>IF($A58="","",受験者名簿!R64&amp;"")</f>
        <v/>
      </c>
      <c r="T58" s="290" t="str">
        <f>IF($A58="","",受験者名簿!S64&amp;"")</f>
        <v/>
      </c>
      <c r="U58" s="290" t="str">
        <f>IF($A58="","",受験者名簿!T64&amp;"")</f>
        <v/>
      </c>
      <c r="V58" s="290" t="str">
        <f>IF($A58="","",受験者名簿!U64&amp;"")</f>
        <v/>
      </c>
      <c r="W58" s="290" t="str">
        <f>IF($A58="","",受験者名簿!V64&amp;"")</f>
        <v/>
      </c>
      <c r="X58" s="290" t="str">
        <f>IF($A58="","",受験者名簿!W64&amp;"")</f>
        <v/>
      </c>
      <c r="Y58" s="290" t="str">
        <f>""</f>
        <v/>
      </c>
      <c r="Z58" s="290" t="str">
        <f>""</f>
        <v/>
      </c>
      <c r="AA58" s="290" t="str">
        <f>""</f>
        <v/>
      </c>
      <c r="AB58" s="290" t="str">
        <f>""</f>
        <v/>
      </c>
      <c r="AC58" s="290" t="str">
        <f>IF($A58="","",受験者名簿!I64&amp;"")</f>
        <v/>
      </c>
      <c r="AD58" s="290" t="str">
        <f>""</f>
        <v/>
      </c>
      <c r="AE58" s="290" t="str">
        <f>""</f>
        <v/>
      </c>
      <c r="AF58" s="290" t="str">
        <f t="shared" si="1"/>
        <v/>
      </c>
      <c r="AG58" s="290" t="str">
        <f>IF($A58="","",受験者名簿!B64)</f>
        <v/>
      </c>
      <c r="AH58" s="290" t="str">
        <f>IF($A58="","",受験者名簿!AE64)</f>
        <v/>
      </c>
      <c r="AI58" s="292" t="str">
        <f>IF($A58="","",受験者名簿!AF64)</f>
        <v/>
      </c>
      <c r="AJ58" s="290" t="str">
        <f>IF($A58="","",受験者名簿!AG64)</f>
        <v/>
      </c>
      <c r="AK58" s="290" t="str">
        <f>IF($A58="","",受験者名簿!AH64)</f>
        <v/>
      </c>
      <c r="AL58" s="290" t="str">
        <f>IF($A58="","",受験申込書!$M$51)</f>
        <v/>
      </c>
      <c r="AM58" s="290" t="str">
        <f>IF($A58="","",受験申込書!$M$52)</f>
        <v/>
      </c>
      <c r="AN58" s="290" t="str">
        <f>IF($A58="","",受験申込書!$M$54)</f>
        <v/>
      </c>
      <c r="AO58" s="290" t="str">
        <f>IF($A58="","",受験申込書!$M$55)</f>
        <v/>
      </c>
      <c r="AP58" s="290" t="str">
        <f>IF($A58="","",受験申込書!$M$56)</f>
        <v/>
      </c>
      <c r="AQ58" s="290" t="str">
        <f>IF($A58="","",受験申込書!$M$57)</f>
        <v/>
      </c>
      <c r="AR58" s="290" t="str">
        <f>IF($A58="","",受験申込書!$M$58)</f>
        <v/>
      </c>
      <c r="AS58" s="290" t="str">
        <f>IF($A58="","",受験申込書!$M$59)</f>
        <v/>
      </c>
      <c r="AT58" s="290" t="str">
        <f>IF($A58="","",受験申込書!$M$60)</f>
        <v/>
      </c>
      <c r="AU58" s="290" t="str">
        <f>IF($A58="","",受験申込書!$M$61)</f>
        <v/>
      </c>
      <c r="AV58" s="290" t="str">
        <f>IF($A58="","",受験申込書!$M$62)</f>
        <v/>
      </c>
      <c r="AW58" s="290" t="str">
        <f>IF($A58="","",受験申込書!$M$63)</f>
        <v/>
      </c>
      <c r="AX58" s="290" t="str">
        <f>IF($A58="","",受験申込書!$M$53)</f>
        <v/>
      </c>
      <c r="AY58" s="290" t="str">
        <f>IF($A58="","",受験申込書!$M$53)</f>
        <v/>
      </c>
      <c r="AZ58" s="290" t="str">
        <f>IF($A58="","",受験申込書!$N$28)</f>
        <v/>
      </c>
      <c r="BA58" s="290" t="str">
        <f>IF($A58="","",受験者名簿!AC64)</f>
        <v/>
      </c>
      <c r="BB58" s="290" t="str">
        <f>IF($A58="","",受験申込書!$M$44)</f>
        <v/>
      </c>
      <c r="BC58" s="290" t="str">
        <f>IF($A58="","",受験申込書!$M$46)</f>
        <v/>
      </c>
      <c r="BD58" s="290" t="str">
        <f t="shared" si="2"/>
        <v/>
      </c>
      <c r="BE58" s="290" t="str">
        <f>IF($A58="","",受験申込書!$M$47)</f>
        <v/>
      </c>
      <c r="BF58" s="290" t="str">
        <f>IF($A58="","",受験申込書!$M$48)</f>
        <v/>
      </c>
      <c r="BG58" s="290" t="str">
        <f t="shared" si="3"/>
        <v/>
      </c>
      <c r="BH58" s="290" t="str">
        <f t="shared" si="4"/>
        <v/>
      </c>
      <c r="BI58" s="290" t="str">
        <f>IF($A58="","",受験申込書!$M$13)</f>
        <v/>
      </c>
      <c r="BJ58" s="290" t="str">
        <f>IF($A58="","",受験申込書!$M$14)</f>
        <v/>
      </c>
    </row>
    <row r="59" spans="1:62" ht="15.75" customHeight="1" x14ac:dyDescent="0.15">
      <c r="A59" s="290" t="str">
        <f>IF(受験者名簿!$C65="","",受験者名簿!A65)</f>
        <v/>
      </c>
      <c r="B59" s="291" t="str">
        <f>IF($A59="","",受験者名簿!Z65)</f>
        <v/>
      </c>
      <c r="C59" s="291" t="str">
        <f t="shared" si="0"/>
        <v/>
      </c>
      <c r="D59" s="291" t="str">
        <f>IF($A59="","",受験者名簿!AA65)</f>
        <v/>
      </c>
      <c r="E59" s="290" t="str">
        <f>""</f>
        <v/>
      </c>
      <c r="F59" s="291" t="str">
        <f>IF($A59="","",TEXT(SUBSTITUTE(受験者名簿!J65,".","/"),"yyyy/mm/dd"))</f>
        <v/>
      </c>
      <c r="G59" s="290" t="str">
        <f>IF($A59="","",TRIM(受験者名簿!C65))</f>
        <v/>
      </c>
      <c r="H59" s="290" t="str">
        <f>IF($A59="","",TRIM(受験者名簿!D65))</f>
        <v/>
      </c>
      <c r="I59" s="290" t="str">
        <f>IF($A59="","",DBCS(TRIM(PHONETIC(受験者名簿!E65))))</f>
        <v/>
      </c>
      <c r="J59" s="290" t="str">
        <f>IF($A59="","",DBCS(TRIM(PHONETIC(受験者名簿!F65))))</f>
        <v/>
      </c>
      <c r="K59" s="290" t="str">
        <f>IF($A59="","",TRIM(PROPER(受験者名簿!G65)))</f>
        <v/>
      </c>
      <c r="L59" s="290" t="str">
        <f>IF($A59="","",TRIM(PROPER(受験者名簿!H65)))</f>
        <v/>
      </c>
      <c r="M59" s="290" t="str">
        <f>IF($A59="","",受験者名簿!M65&amp;"")</f>
        <v/>
      </c>
      <c r="N59" s="290" t="str">
        <f>IF($A59="","",受験者名簿!L65&amp;"")</f>
        <v/>
      </c>
      <c r="O59" s="290" t="str">
        <f>IF($A59="","",受験者名簿!N65&amp;"")</f>
        <v/>
      </c>
      <c r="P59" s="290" t="str">
        <f>IF($A59="","",受験者名簿!O65&amp;"")</f>
        <v/>
      </c>
      <c r="Q59" s="290" t="str">
        <f>IF($A59="","",受験者名簿!P65&amp;"")</f>
        <v/>
      </c>
      <c r="R59" s="290" t="str">
        <f>IF($A59="","",受験者名簿!Q65&amp;"")</f>
        <v/>
      </c>
      <c r="S59" s="290" t="str">
        <f>IF($A59="","",受験者名簿!R65&amp;"")</f>
        <v/>
      </c>
      <c r="T59" s="290" t="str">
        <f>IF($A59="","",受験者名簿!S65&amp;"")</f>
        <v/>
      </c>
      <c r="U59" s="290" t="str">
        <f>IF($A59="","",受験者名簿!T65&amp;"")</f>
        <v/>
      </c>
      <c r="V59" s="290" t="str">
        <f>IF($A59="","",受験者名簿!U65&amp;"")</f>
        <v/>
      </c>
      <c r="W59" s="290" t="str">
        <f>IF($A59="","",受験者名簿!V65&amp;"")</f>
        <v/>
      </c>
      <c r="X59" s="290" t="str">
        <f>IF($A59="","",受験者名簿!W65&amp;"")</f>
        <v/>
      </c>
      <c r="Y59" s="290" t="str">
        <f>""</f>
        <v/>
      </c>
      <c r="Z59" s="290" t="str">
        <f>""</f>
        <v/>
      </c>
      <c r="AA59" s="290" t="str">
        <f>""</f>
        <v/>
      </c>
      <c r="AB59" s="290" t="str">
        <f>""</f>
        <v/>
      </c>
      <c r="AC59" s="290" t="str">
        <f>IF($A59="","",受験者名簿!I65&amp;"")</f>
        <v/>
      </c>
      <c r="AD59" s="290" t="str">
        <f>""</f>
        <v/>
      </c>
      <c r="AE59" s="290" t="str">
        <f>""</f>
        <v/>
      </c>
      <c r="AF59" s="290" t="str">
        <f t="shared" si="1"/>
        <v/>
      </c>
      <c r="AG59" s="290" t="str">
        <f>IF($A59="","",受験者名簿!B65)</f>
        <v/>
      </c>
      <c r="AH59" s="290" t="str">
        <f>IF($A59="","",受験者名簿!AE65)</f>
        <v/>
      </c>
      <c r="AI59" s="292" t="str">
        <f>IF($A59="","",受験者名簿!AF65)</f>
        <v/>
      </c>
      <c r="AJ59" s="290" t="str">
        <f>IF($A59="","",受験者名簿!AG65)</f>
        <v/>
      </c>
      <c r="AK59" s="290" t="str">
        <f>IF($A59="","",受験者名簿!AH65)</f>
        <v/>
      </c>
      <c r="AL59" s="290" t="str">
        <f>IF($A59="","",受験申込書!$M$51)</f>
        <v/>
      </c>
      <c r="AM59" s="290" t="str">
        <f>IF($A59="","",受験申込書!$M$52)</f>
        <v/>
      </c>
      <c r="AN59" s="290" t="str">
        <f>IF($A59="","",受験申込書!$M$54)</f>
        <v/>
      </c>
      <c r="AO59" s="290" t="str">
        <f>IF($A59="","",受験申込書!$M$55)</f>
        <v/>
      </c>
      <c r="AP59" s="290" t="str">
        <f>IF($A59="","",受験申込書!$M$56)</f>
        <v/>
      </c>
      <c r="AQ59" s="290" t="str">
        <f>IF($A59="","",受験申込書!$M$57)</f>
        <v/>
      </c>
      <c r="AR59" s="290" t="str">
        <f>IF($A59="","",受験申込書!$M$58)</f>
        <v/>
      </c>
      <c r="AS59" s="290" t="str">
        <f>IF($A59="","",受験申込書!$M$59)</f>
        <v/>
      </c>
      <c r="AT59" s="290" t="str">
        <f>IF($A59="","",受験申込書!$M$60)</f>
        <v/>
      </c>
      <c r="AU59" s="290" t="str">
        <f>IF($A59="","",受験申込書!$M$61)</f>
        <v/>
      </c>
      <c r="AV59" s="290" t="str">
        <f>IF($A59="","",受験申込書!$M$62)</f>
        <v/>
      </c>
      <c r="AW59" s="290" t="str">
        <f>IF($A59="","",受験申込書!$M$63)</f>
        <v/>
      </c>
      <c r="AX59" s="290" t="str">
        <f>IF($A59="","",受験申込書!$M$53)</f>
        <v/>
      </c>
      <c r="AY59" s="290" t="str">
        <f>IF($A59="","",受験申込書!$M$53)</f>
        <v/>
      </c>
      <c r="AZ59" s="290" t="str">
        <f>IF($A59="","",受験申込書!$N$28)</f>
        <v/>
      </c>
      <c r="BA59" s="290" t="str">
        <f>IF($A59="","",受験者名簿!AC65)</f>
        <v/>
      </c>
      <c r="BB59" s="290" t="str">
        <f>IF($A59="","",受験申込書!$M$44)</f>
        <v/>
      </c>
      <c r="BC59" s="290" t="str">
        <f>IF($A59="","",受験申込書!$M$46)</f>
        <v/>
      </c>
      <c r="BD59" s="290" t="str">
        <f t="shared" si="2"/>
        <v/>
      </c>
      <c r="BE59" s="290" t="str">
        <f>IF($A59="","",受験申込書!$M$47)</f>
        <v/>
      </c>
      <c r="BF59" s="290" t="str">
        <f>IF($A59="","",受験申込書!$M$48)</f>
        <v/>
      </c>
      <c r="BG59" s="290" t="str">
        <f t="shared" si="3"/>
        <v/>
      </c>
      <c r="BH59" s="290" t="str">
        <f t="shared" si="4"/>
        <v/>
      </c>
      <c r="BI59" s="290" t="str">
        <f>IF($A59="","",受験申込書!$M$13)</f>
        <v/>
      </c>
      <c r="BJ59" s="290" t="str">
        <f>IF($A59="","",受験申込書!$M$14)</f>
        <v/>
      </c>
    </row>
    <row r="60" spans="1:62" ht="15.75" customHeight="1" x14ac:dyDescent="0.15">
      <c r="A60" s="290" t="str">
        <f>IF(受験者名簿!$C66="","",受験者名簿!A66)</f>
        <v/>
      </c>
      <c r="B60" s="291" t="str">
        <f>IF($A60="","",受験者名簿!Z66)</f>
        <v/>
      </c>
      <c r="C60" s="291" t="str">
        <f t="shared" si="0"/>
        <v/>
      </c>
      <c r="D60" s="291" t="str">
        <f>IF($A60="","",受験者名簿!AA66)</f>
        <v/>
      </c>
      <c r="E60" s="290" t="str">
        <f>""</f>
        <v/>
      </c>
      <c r="F60" s="291" t="str">
        <f>IF($A60="","",TEXT(SUBSTITUTE(受験者名簿!J66,".","/"),"yyyy/mm/dd"))</f>
        <v/>
      </c>
      <c r="G60" s="290" t="str">
        <f>IF($A60="","",TRIM(受験者名簿!C66))</f>
        <v/>
      </c>
      <c r="H60" s="290" t="str">
        <f>IF($A60="","",TRIM(受験者名簿!D66))</f>
        <v/>
      </c>
      <c r="I60" s="290" t="str">
        <f>IF($A60="","",DBCS(TRIM(PHONETIC(受験者名簿!E66))))</f>
        <v/>
      </c>
      <c r="J60" s="290" t="str">
        <f>IF($A60="","",DBCS(TRIM(PHONETIC(受験者名簿!F66))))</f>
        <v/>
      </c>
      <c r="K60" s="290" t="str">
        <f>IF($A60="","",TRIM(PROPER(受験者名簿!G66)))</f>
        <v/>
      </c>
      <c r="L60" s="290" t="str">
        <f>IF($A60="","",TRIM(PROPER(受験者名簿!H66)))</f>
        <v/>
      </c>
      <c r="M60" s="290" t="str">
        <f>IF($A60="","",受験者名簿!M66&amp;"")</f>
        <v/>
      </c>
      <c r="N60" s="290" t="str">
        <f>IF($A60="","",受験者名簿!L66&amp;"")</f>
        <v/>
      </c>
      <c r="O60" s="290" t="str">
        <f>IF($A60="","",受験者名簿!N66&amp;"")</f>
        <v/>
      </c>
      <c r="P60" s="290" t="str">
        <f>IF($A60="","",受験者名簿!O66&amp;"")</f>
        <v/>
      </c>
      <c r="Q60" s="290" t="str">
        <f>IF($A60="","",受験者名簿!P66&amp;"")</f>
        <v/>
      </c>
      <c r="R60" s="290" t="str">
        <f>IF($A60="","",受験者名簿!Q66&amp;"")</f>
        <v/>
      </c>
      <c r="S60" s="290" t="str">
        <f>IF($A60="","",受験者名簿!R66&amp;"")</f>
        <v/>
      </c>
      <c r="T60" s="290" t="str">
        <f>IF($A60="","",受験者名簿!S66&amp;"")</f>
        <v/>
      </c>
      <c r="U60" s="290" t="str">
        <f>IF($A60="","",受験者名簿!T66&amp;"")</f>
        <v/>
      </c>
      <c r="V60" s="290" t="str">
        <f>IF($A60="","",受験者名簿!U66&amp;"")</f>
        <v/>
      </c>
      <c r="W60" s="290" t="str">
        <f>IF($A60="","",受験者名簿!V66&amp;"")</f>
        <v/>
      </c>
      <c r="X60" s="290" t="str">
        <f>IF($A60="","",受験者名簿!W66&amp;"")</f>
        <v/>
      </c>
      <c r="Y60" s="290" t="str">
        <f>""</f>
        <v/>
      </c>
      <c r="Z60" s="290" t="str">
        <f>""</f>
        <v/>
      </c>
      <c r="AA60" s="290" t="str">
        <f>""</f>
        <v/>
      </c>
      <c r="AB60" s="290" t="str">
        <f>""</f>
        <v/>
      </c>
      <c r="AC60" s="290" t="str">
        <f>IF($A60="","",受験者名簿!I66&amp;"")</f>
        <v/>
      </c>
      <c r="AD60" s="290" t="str">
        <f>""</f>
        <v/>
      </c>
      <c r="AE60" s="290" t="str">
        <f>""</f>
        <v/>
      </c>
      <c r="AF60" s="290" t="str">
        <f t="shared" si="1"/>
        <v/>
      </c>
      <c r="AG60" s="290" t="str">
        <f>IF($A60="","",受験者名簿!B66)</f>
        <v/>
      </c>
      <c r="AH60" s="290" t="str">
        <f>IF($A60="","",受験者名簿!AE66)</f>
        <v/>
      </c>
      <c r="AI60" s="292" t="str">
        <f>IF($A60="","",受験者名簿!AF66)</f>
        <v/>
      </c>
      <c r="AJ60" s="290" t="str">
        <f>IF($A60="","",受験者名簿!AG66)</f>
        <v/>
      </c>
      <c r="AK60" s="290" t="str">
        <f>IF($A60="","",受験者名簿!AH66)</f>
        <v/>
      </c>
      <c r="AL60" s="290" t="str">
        <f>IF($A60="","",受験申込書!$M$51)</f>
        <v/>
      </c>
      <c r="AM60" s="290" t="str">
        <f>IF($A60="","",受験申込書!$M$52)</f>
        <v/>
      </c>
      <c r="AN60" s="290" t="str">
        <f>IF($A60="","",受験申込書!$M$54)</f>
        <v/>
      </c>
      <c r="AO60" s="290" t="str">
        <f>IF($A60="","",受験申込書!$M$55)</f>
        <v/>
      </c>
      <c r="AP60" s="290" t="str">
        <f>IF($A60="","",受験申込書!$M$56)</f>
        <v/>
      </c>
      <c r="AQ60" s="290" t="str">
        <f>IF($A60="","",受験申込書!$M$57)</f>
        <v/>
      </c>
      <c r="AR60" s="290" t="str">
        <f>IF($A60="","",受験申込書!$M$58)</f>
        <v/>
      </c>
      <c r="AS60" s="290" t="str">
        <f>IF($A60="","",受験申込書!$M$59)</f>
        <v/>
      </c>
      <c r="AT60" s="290" t="str">
        <f>IF($A60="","",受験申込書!$M$60)</f>
        <v/>
      </c>
      <c r="AU60" s="290" t="str">
        <f>IF($A60="","",受験申込書!$M$61)</f>
        <v/>
      </c>
      <c r="AV60" s="290" t="str">
        <f>IF($A60="","",受験申込書!$M$62)</f>
        <v/>
      </c>
      <c r="AW60" s="290" t="str">
        <f>IF($A60="","",受験申込書!$M$63)</f>
        <v/>
      </c>
      <c r="AX60" s="290" t="str">
        <f>IF($A60="","",受験申込書!$M$53)</f>
        <v/>
      </c>
      <c r="AY60" s="290" t="str">
        <f>IF($A60="","",受験申込書!$M$53)</f>
        <v/>
      </c>
      <c r="AZ60" s="290" t="str">
        <f>IF($A60="","",受験申込書!$N$28)</f>
        <v/>
      </c>
      <c r="BA60" s="290" t="str">
        <f>IF($A60="","",受験者名簿!AC66)</f>
        <v/>
      </c>
      <c r="BB60" s="290" t="str">
        <f>IF($A60="","",受験申込書!$M$44)</f>
        <v/>
      </c>
      <c r="BC60" s="290" t="str">
        <f>IF($A60="","",受験申込書!$M$46)</f>
        <v/>
      </c>
      <c r="BD60" s="290" t="str">
        <f t="shared" si="2"/>
        <v/>
      </c>
      <c r="BE60" s="290" t="str">
        <f>IF($A60="","",受験申込書!$M$47)</f>
        <v/>
      </c>
      <c r="BF60" s="290" t="str">
        <f>IF($A60="","",受験申込書!$M$48)</f>
        <v/>
      </c>
      <c r="BG60" s="290" t="str">
        <f t="shared" si="3"/>
        <v/>
      </c>
      <c r="BH60" s="290" t="str">
        <f t="shared" si="4"/>
        <v/>
      </c>
      <c r="BI60" s="290" t="str">
        <f>IF($A60="","",受験申込書!$M$13)</f>
        <v/>
      </c>
      <c r="BJ60" s="290" t="str">
        <f>IF($A60="","",受験申込書!$M$14)</f>
        <v/>
      </c>
    </row>
    <row r="61" spans="1:62" ht="15.75" customHeight="1" x14ac:dyDescent="0.15">
      <c r="A61" s="290" t="str">
        <f>IF(受験者名簿!$C67="","",受験者名簿!A67)</f>
        <v/>
      </c>
      <c r="B61" s="291" t="str">
        <f>IF($A61="","",受験者名簿!Z67)</f>
        <v/>
      </c>
      <c r="C61" s="291" t="str">
        <f t="shared" si="0"/>
        <v/>
      </c>
      <c r="D61" s="291" t="str">
        <f>IF($A61="","",受験者名簿!AA67)</f>
        <v/>
      </c>
      <c r="E61" s="290" t="str">
        <f>""</f>
        <v/>
      </c>
      <c r="F61" s="291" t="str">
        <f>IF($A61="","",TEXT(SUBSTITUTE(受験者名簿!J67,".","/"),"yyyy/mm/dd"))</f>
        <v/>
      </c>
      <c r="G61" s="290" t="str">
        <f>IF($A61="","",TRIM(受験者名簿!C67))</f>
        <v/>
      </c>
      <c r="H61" s="290" t="str">
        <f>IF($A61="","",TRIM(受験者名簿!D67))</f>
        <v/>
      </c>
      <c r="I61" s="290" t="str">
        <f>IF($A61="","",DBCS(TRIM(PHONETIC(受験者名簿!E67))))</f>
        <v/>
      </c>
      <c r="J61" s="290" t="str">
        <f>IF($A61="","",DBCS(TRIM(PHONETIC(受験者名簿!F67))))</f>
        <v/>
      </c>
      <c r="K61" s="290" t="str">
        <f>IF($A61="","",TRIM(PROPER(受験者名簿!G67)))</f>
        <v/>
      </c>
      <c r="L61" s="290" t="str">
        <f>IF($A61="","",TRIM(PROPER(受験者名簿!H67)))</f>
        <v/>
      </c>
      <c r="M61" s="290" t="str">
        <f>IF($A61="","",受験者名簿!M67&amp;"")</f>
        <v/>
      </c>
      <c r="N61" s="290" t="str">
        <f>IF($A61="","",受験者名簿!L67&amp;"")</f>
        <v/>
      </c>
      <c r="O61" s="290" t="str">
        <f>IF($A61="","",受験者名簿!N67&amp;"")</f>
        <v/>
      </c>
      <c r="P61" s="290" t="str">
        <f>IF($A61="","",受験者名簿!O67&amp;"")</f>
        <v/>
      </c>
      <c r="Q61" s="290" t="str">
        <f>IF($A61="","",受験者名簿!P67&amp;"")</f>
        <v/>
      </c>
      <c r="R61" s="290" t="str">
        <f>IF($A61="","",受験者名簿!Q67&amp;"")</f>
        <v/>
      </c>
      <c r="S61" s="290" t="str">
        <f>IF($A61="","",受験者名簿!R67&amp;"")</f>
        <v/>
      </c>
      <c r="T61" s="290" t="str">
        <f>IF($A61="","",受験者名簿!S67&amp;"")</f>
        <v/>
      </c>
      <c r="U61" s="290" t="str">
        <f>IF($A61="","",受験者名簿!T67&amp;"")</f>
        <v/>
      </c>
      <c r="V61" s="290" t="str">
        <f>IF($A61="","",受験者名簿!U67&amp;"")</f>
        <v/>
      </c>
      <c r="W61" s="290" t="str">
        <f>IF($A61="","",受験者名簿!V67&amp;"")</f>
        <v/>
      </c>
      <c r="X61" s="290" t="str">
        <f>IF($A61="","",受験者名簿!W67&amp;"")</f>
        <v/>
      </c>
      <c r="Y61" s="290" t="str">
        <f>""</f>
        <v/>
      </c>
      <c r="Z61" s="290" t="str">
        <f>""</f>
        <v/>
      </c>
      <c r="AA61" s="290" t="str">
        <f>""</f>
        <v/>
      </c>
      <c r="AB61" s="290" t="str">
        <f>""</f>
        <v/>
      </c>
      <c r="AC61" s="290" t="str">
        <f>IF($A61="","",受験者名簿!I67&amp;"")</f>
        <v/>
      </c>
      <c r="AD61" s="290" t="str">
        <f>""</f>
        <v/>
      </c>
      <c r="AE61" s="290" t="str">
        <f>""</f>
        <v/>
      </c>
      <c r="AF61" s="290" t="str">
        <f t="shared" si="1"/>
        <v/>
      </c>
      <c r="AG61" s="290" t="str">
        <f>IF($A61="","",受験者名簿!B67)</f>
        <v/>
      </c>
      <c r="AH61" s="290" t="str">
        <f>IF($A61="","",受験者名簿!AE67)</f>
        <v/>
      </c>
      <c r="AI61" s="292" t="str">
        <f>IF($A61="","",受験者名簿!AF67)</f>
        <v/>
      </c>
      <c r="AJ61" s="290" t="str">
        <f>IF($A61="","",受験者名簿!AG67)</f>
        <v/>
      </c>
      <c r="AK61" s="290" t="str">
        <f>IF($A61="","",受験者名簿!AH67)</f>
        <v/>
      </c>
      <c r="AL61" s="290" t="str">
        <f>IF($A61="","",受験申込書!$M$51)</f>
        <v/>
      </c>
      <c r="AM61" s="290" t="str">
        <f>IF($A61="","",受験申込書!$M$52)</f>
        <v/>
      </c>
      <c r="AN61" s="290" t="str">
        <f>IF($A61="","",受験申込書!$M$54)</f>
        <v/>
      </c>
      <c r="AO61" s="290" t="str">
        <f>IF($A61="","",受験申込書!$M$55)</f>
        <v/>
      </c>
      <c r="AP61" s="290" t="str">
        <f>IF($A61="","",受験申込書!$M$56)</f>
        <v/>
      </c>
      <c r="AQ61" s="290" t="str">
        <f>IF($A61="","",受験申込書!$M$57)</f>
        <v/>
      </c>
      <c r="AR61" s="290" t="str">
        <f>IF($A61="","",受験申込書!$M$58)</f>
        <v/>
      </c>
      <c r="AS61" s="290" t="str">
        <f>IF($A61="","",受験申込書!$M$59)</f>
        <v/>
      </c>
      <c r="AT61" s="290" t="str">
        <f>IF($A61="","",受験申込書!$M$60)</f>
        <v/>
      </c>
      <c r="AU61" s="290" t="str">
        <f>IF($A61="","",受験申込書!$M$61)</f>
        <v/>
      </c>
      <c r="AV61" s="290" t="str">
        <f>IF($A61="","",受験申込書!$M$62)</f>
        <v/>
      </c>
      <c r="AW61" s="290" t="str">
        <f>IF($A61="","",受験申込書!$M$63)</f>
        <v/>
      </c>
      <c r="AX61" s="290" t="str">
        <f>IF($A61="","",受験申込書!$M$53)</f>
        <v/>
      </c>
      <c r="AY61" s="290" t="str">
        <f>IF($A61="","",受験申込書!$M$53)</f>
        <v/>
      </c>
      <c r="AZ61" s="290" t="str">
        <f>IF($A61="","",受験申込書!$N$28)</f>
        <v/>
      </c>
      <c r="BA61" s="290" t="str">
        <f>IF($A61="","",受験者名簿!AC67)</f>
        <v/>
      </c>
      <c r="BB61" s="290" t="str">
        <f>IF($A61="","",受験申込書!$M$44)</f>
        <v/>
      </c>
      <c r="BC61" s="290" t="str">
        <f>IF($A61="","",受験申込書!$M$46)</f>
        <v/>
      </c>
      <c r="BD61" s="290" t="str">
        <f t="shared" si="2"/>
        <v/>
      </c>
      <c r="BE61" s="290" t="str">
        <f>IF($A61="","",受験申込書!$M$47)</f>
        <v/>
      </c>
      <c r="BF61" s="290" t="str">
        <f>IF($A61="","",受験申込書!$M$48)</f>
        <v/>
      </c>
      <c r="BG61" s="290" t="str">
        <f t="shared" si="3"/>
        <v/>
      </c>
      <c r="BH61" s="290" t="str">
        <f t="shared" si="4"/>
        <v/>
      </c>
      <c r="BI61" s="290" t="str">
        <f>IF($A61="","",受験申込書!$M$13)</f>
        <v/>
      </c>
      <c r="BJ61" s="290" t="str">
        <f>IF($A61="","",受験申込書!$M$14)</f>
        <v/>
      </c>
    </row>
    <row r="62" spans="1:62" ht="15.75" customHeight="1" x14ac:dyDescent="0.15">
      <c r="A62" s="290" t="str">
        <f>IF(受験者名簿!$C68="","",受験者名簿!A68)</f>
        <v/>
      </c>
      <c r="B62" s="291" t="str">
        <f>IF($A62="","",受験者名簿!Z68)</f>
        <v/>
      </c>
      <c r="C62" s="291" t="str">
        <f t="shared" si="0"/>
        <v/>
      </c>
      <c r="D62" s="291" t="str">
        <f>IF($A62="","",受験者名簿!AA68)</f>
        <v/>
      </c>
      <c r="E62" s="290" t="str">
        <f>""</f>
        <v/>
      </c>
      <c r="F62" s="291" t="str">
        <f>IF($A62="","",TEXT(SUBSTITUTE(受験者名簿!J68,".","/"),"yyyy/mm/dd"))</f>
        <v/>
      </c>
      <c r="G62" s="290" t="str">
        <f>IF($A62="","",TRIM(受験者名簿!C68))</f>
        <v/>
      </c>
      <c r="H62" s="290" t="str">
        <f>IF($A62="","",TRIM(受験者名簿!D68))</f>
        <v/>
      </c>
      <c r="I62" s="290" t="str">
        <f>IF($A62="","",DBCS(TRIM(PHONETIC(受験者名簿!E68))))</f>
        <v/>
      </c>
      <c r="J62" s="290" t="str">
        <f>IF($A62="","",DBCS(TRIM(PHONETIC(受験者名簿!F68))))</f>
        <v/>
      </c>
      <c r="K62" s="290" t="str">
        <f>IF($A62="","",TRIM(PROPER(受験者名簿!G68)))</f>
        <v/>
      </c>
      <c r="L62" s="290" t="str">
        <f>IF($A62="","",TRIM(PROPER(受験者名簿!H68)))</f>
        <v/>
      </c>
      <c r="M62" s="290" t="str">
        <f>IF($A62="","",受験者名簿!M68&amp;"")</f>
        <v/>
      </c>
      <c r="N62" s="290" t="str">
        <f>IF($A62="","",受験者名簿!L68&amp;"")</f>
        <v/>
      </c>
      <c r="O62" s="290" t="str">
        <f>IF($A62="","",受験者名簿!N68&amp;"")</f>
        <v/>
      </c>
      <c r="P62" s="290" t="str">
        <f>IF($A62="","",受験者名簿!O68&amp;"")</f>
        <v/>
      </c>
      <c r="Q62" s="290" t="str">
        <f>IF($A62="","",受験者名簿!P68&amp;"")</f>
        <v/>
      </c>
      <c r="R62" s="290" t="str">
        <f>IF($A62="","",受験者名簿!Q68&amp;"")</f>
        <v/>
      </c>
      <c r="S62" s="290" t="str">
        <f>IF($A62="","",受験者名簿!R68&amp;"")</f>
        <v/>
      </c>
      <c r="T62" s="290" t="str">
        <f>IF($A62="","",受験者名簿!S68&amp;"")</f>
        <v/>
      </c>
      <c r="U62" s="290" t="str">
        <f>IF($A62="","",受験者名簿!T68&amp;"")</f>
        <v/>
      </c>
      <c r="V62" s="290" t="str">
        <f>IF($A62="","",受験者名簿!U68&amp;"")</f>
        <v/>
      </c>
      <c r="W62" s="290" t="str">
        <f>IF($A62="","",受験者名簿!V68&amp;"")</f>
        <v/>
      </c>
      <c r="X62" s="290" t="str">
        <f>IF($A62="","",受験者名簿!W68&amp;"")</f>
        <v/>
      </c>
      <c r="Y62" s="290" t="str">
        <f>""</f>
        <v/>
      </c>
      <c r="Z62" s="290" t="str">
        <f>""</f>
        <v/>
      </c>
      <c r="AA62" s="290" t="str">
        <f>""</f>
        <v/>
      </c>
      <c r="AB62" s="290" t="str">
        <f>""</f>
        <v/>
      </c>
      <c r="AC62" s="290" t="str">
        <f>IF($A62="","",受験者名簿!I68&amp;"")</f>
        <v/>
      </c>
      <c r="AD62" s="290" t="str">
        <f>""</f>
        <v/>
      </c>
      <c r="AE62" s="290" t="str">
        <f>""</f>
        <v/>
      </c>
      <c r="AF62" s="290" t="str">
        <f t="shared" si="1"/>
        <v/>
      </c>
      <c r="AG62" s="290" t="str">
        <f>IF($A62="","",受験者名簿!B68)</f>
        <v/>
      </c>
      <c r="AH62" s="290" t="str">
        <f>IF($A62="","",受験者名簿!AE68)</f>
        <v/>
      </c>
      <c r="AI62" s="292" t="str">
        <f>IF($A62="","",受験者名簿!AF68)</f>
        <v/>
      </c>
      <c r="AJ62" s="290" t="str">
        <f>IF($A62="","",受験者名簿!AG68)</f>
        <v/>
      </c>
      <c r="AK62" s="290" t="str">
        <f>IF($A62="","",受験者名簿!AH68)</f>
        <v/>
      </c>
      <c r="AL62" s="290" t="str">
        <f>IF($A62="","",受験申込書!$M$51)</f>
        <v/>
      </c>
      <c r="AM62" s="290" t="str">
        <f>IF($A62="","",受験申込書!$M$52)</f>
        <v/>
      </c>
      <c r="AN62" s="290" t="str">
        <f>IF($A62="","",受験申込書!$M$54)</f>
        <v/>
      </c>
      <c r="AO62" s="290" t="str">
        <f>IF($A62="","",受験申込書!$M$55)</f>
        <v/>
      </c>
      <c r="AP62" s="290" t="str">
        <f>IF($A62="","",受験申込書!$M$56)</f>
        <v/>
      </c>
      <c r="AQ62" s="290" t="str">
        <f>IF($A62="","",受験申込書!$M$57)</f>
        <v/>
      </c>
      <c r="AR62" s="290" t="str">
        <f>IF($A62="","",受験申込書!$M$58)</f>
        <v/>
      </c>
      <c r="AS62" s="290" t="str">
        <f>IF($A62="","",受験申込書!$M$59)</f>
        <v/>
      </c>
      <c r="AT62" s="290" t="str">
        <f>IF($A62="","",受験申込書!$M$60)</f>
        <v/>
      </c>
      <c r="AU62" s="290" t="str">
        <f>IF($A62="","",受験申込書!$M$61)</f>
        <v/>
      </c>
      <c r="AV62" s="290" t="str">
        <f>IF($A62="","",受験申込書!$M$62)</f>
        <v/>
      </c>
      <c r="AW62" s="290" t="str">
        <f>IF($A62="","",受験申込書!$M$63)</f>
        <v/>
      </c>
      <c r="AX62" s="290" t="str">
        <f>IF($A62="","",受験申込書!$M$53)</f>
        <v/>
      </c>
      <c r="AY62" s="290" t="str">
        <f>IF($A62="","",受験申込書!$M$53)</f>
        <v/>
      </c>
      <c r="AZ62" s="290" t="str">
        <f>IF($A62="","",受験申込書!$N$28)</f>
        <v/>
      </c>
      <c r="BA62" s="290" t="str">
        <f>IF($A62="","",受験者名簿!AC68)</f>
        <v/>
      </c>
      <c r="BB62" s="290" t="str">
        <f>IF($A62="","",受験申込書!$M$44)</f>
        <v/>
      </c>
      <c r="BC62" s="290" t="str">
        <f>IF($A62="","",受験申込書!$M$46)</f>
        <v/>
      </c>
      <c r="BD62" s="290" t="str">
        <f t="shared" si="2"/>
        <v/>
      </c>
      <c r="BE62" s="290" t="str">
        <f>IF($A62="","",受験申込書!$M$47)</f>
        <v/>
      </c>
      <c r="BF62" s="290" t="str">
        <f>IF($A62="","",受験申込書!$M$48)</f>
        <v/>
      </c>
      <c r="BG62" s="290" t="str">
        <f t="shared" si="3"/>
        <v/>
      </c>
      <c r="BH62" s="290" t="str">
        <f t="shared" si="4"/>
        <v/>
      </c>
      <c r="BI62" s="290" t="str">
        <f>IF($A62="","",受験申込書!$M$13)</f>
        <v/>
      </c>
      <c r="BJ62" s="290" t="str">
        <f>IF($A62="","",受験申込書!$M$14)</f>
        <v/>
      </c>
    </row>
    <row r="63" spans="1:62" ht="15.75" customHeight="1" x14ac:dyDescent="0.15">
      <c r="A63" s="290" t="str">
        <f>IF(受験者名簿!$C69="","",受験者名簿!A69)</f>
        <v/>
      </c>
      <c r="B63" s="291" t="str">
        <f>IF($A63="","",受験者名簿!Z69)</f>
        <v/>
      </c>
      <c r="C63" s="291" t="str">
        <f t="shared" si="0"/>
        <v/>
      </c>
      <c r="D63" s="291" t="str">
        <f>IF($A63="","",受験者名簿!AA69)</f>
        <v/>
      </c>
      <c r="E63" s="290" t="str">
        <f>""</f>
        <v/>
      </c>
      <c r="F63" s="291" t="str">
        <f>IF($A63="","",TEXT(SUBSTITUTE(受験者名簿!J69,".","/"),"yyyy/mm/dd"))</f>
        <v/>
      </c>
      <c r="G63" s="290" t="str">
        <f>IF($A63="","",TRIM(受験者名簿!C69))</f>
        <v/>
      </c>
      <c r="H63" s="290" t="str">
        <f>IF($A63="","",TRIM(受験者名簿!D69))</f>
        <v/>
      </c>
      <c r="I63" s="290" t="str">
        <f>IF($A63="","",DBCS(TRIM(PHONETIC(受験者名簿!E69))))</f>
        <v/>
      </c>
      <c r="J63" s="290" t="str">
        <f>IF($A63="","",DBCS(TRIM(PHONETIC(受験者名簿!F69))))</f>
        <v/>
      </c>
      <c r="K63" s="290" t="str">
        <f>IF($A63="","",TRIM(PROPER(受験者名簿!G69)))</f>
        <v/>
      </c>
      <c r="L63" s="290" t="str">
        <f>IF($A63="","",TRIM(PROPER(受験者名簿!H69)))</f>
        <v/>
      </c>
      <c r="M63" s="290" t="str">
        <f>IF($A63="","",受験者名簿!M69&amp;"")</f>
        <v/>
      </c>
      <c r="N63" s="290" t="str">
        <f>IF($A63="","",受験者名簿!L69&amp;"")</f>
        <v/>
      </c>
      <c r="O63" s="290" t="str">
        <f>IF($A63="","",受験者名簿!N69&amp;"")</f>
        <v/>
      </c>
      <c r="P63" s="290" t="str">
        <f>IF($A63="","",受験者名簿!O69&amp;"")</f>
        <v/>
      </c>
      <c r="Q63" s="290" t="str">
        <f>IF($A63="","",受験者名簿!P69&amp;"")</f>
        <v/>
      </c>
      <c r="R63" s="290" t="str">
        <f>IF($A63="","",受験者名簿!Q69&amp;"")</f>
        <v/>
      </c>
      <c r="S63" s="290" t="str">
        <f>IF($A63="","",受験者名簿!R69&amp;"")</f>
        <v/>
      </c>
      <c r="T63" s="290" t="str">
        <f>IF($A63="","",受験者名簿!S69&amp;"")</f>
        <v/>
      </c>
      <c r="U63" s="290" t="str">
        <f>IF($A63="","",受験者名簿!T69&amp;"")</f>
        <v/>
      </c>
      <c r="V63" s="290" t="str">
        <f>IF($A63="","",受験者名簿!U69&amp;"")</f>
        <v/>
      </c>
      <c r="W63" s="290" t="str">
        <f>IF($A63="","",受験者名簿!V69&amp;"")</f>
        <v/>
      </c>
      <c r="X63" s="290" t="str">
        <f>IF($A63="","",受験者名簿!W69&amp;"")</f>
        <v/>
      </c>
      <c r="Y63" s="290" t="str">
        <f>""</f>
        <v/>
      </c>
      <c r="Z63" s="290" t="str">
        <f>""</f>
        <v/>
      </c>
      <c r="AA63" s="290" t="str">
        <f>""</f>
        <v/>
      </c>
      <c r="AB63" s="290" t="str">
        <f>""</f>
        <v/>
      </c>
      <c r="AC63" s="290" t="str">
        <f>IF($A63="","",受験者名簿!I69&amp;"")</f>
        <v/>
      </c>
      <c r="AD63" s="290" t="str">
        <f>""</f>
        <v/>
      </c>
      <c r="AE63" s="290" t="str">
        <f>""</f>
        <v/>
      </c>
      <c r="AF63" s="290" t="str">
        <f t="shared" si="1"/>
        <v/>
      </c>
      <c r="AG63" s="290" t="str">
        <f>IF($A63="","",受験者名簿!B69)</f>
        <v/>
      </c>
      <c r="AH63" s="290" t="str">
        <f>IF($A63="","",受験者名簿!AE69)</f>
        <v/>
      </c>
      <c r="AI63" s="292" t="str">
        <f>IF($A63="","",受験者名簿!AF69)</f>
        <v/>
      </c>
      <c r="AJ63" s="290" t="str">
        <f>IF($A63="","",受験者名簿!AG69)</f>
        <v/>
      </c>
      <c r="AK63" s="290" t="str">
        <f>IF($A63="","",受験者名簿!AH69)</f>
        <v/>
      </c>
      <c r="AL63" s="290" t="str">
        <f>IF($A63="","",受験申込書!$M$51)</f>
        <v/>
      </c>
      <c r="AM63" s="290" t="str">
        <f>IF($A63="","",受験申込書!$M$52)</f>
        <v/>
      </c>
      <c r="AN63" s="290" t="str">
        <f>IF($A63="","",受験申込書!$M$54)</f>
        <v/>
      </c>
      <c r="AO63" s="290" t="str">
        <f>IF($A63="","",受験申込書!$M$55)</f>
        <v/>
      </c>
      <c r="AP63" s="290" t="str">
        <f>IF($A63="","",受験申込書!$M$56)</f>
        <v/>
      </c>
      <c r="AQ63" s="290" t="str">
        <f>IF($A63="","",受験申込書!$M$57)</f>
        <v/>
      </c>
      <c r="AR63" s="290" t="str">
        <f>IF($A63="","",受験申込書!$M$58)</f>
        <v/>
      </c>
      <c r="AS63" s="290" t="str">
        <f>IF($A63="","",受験申込書!$M$59)</f>
        <v/>
      </c>
      <c r="AT63" s="290" t="str">
        <f>IF($A63="","",受験申込書!$M$60)</f>
        <v/>
      </c>
      <c r="AU63" s="290" t="str">
        <f>IF($A63="","",受験申込書!$M$61)</f>
        <v/>
      </c>
      <c r="AV63" s="290" t="str">
        <f>IF($A63="","",受験申込書!$M$62)</f>
        <v/>
      </c>
      <c r="AW63" s="290" t="str">
        <f>IF($A63="","",受験申込書!$M$63)</f>
        <v/>
      </c>
      <c r="AX63" s="290" t="str">
        <f>IF($A63="","",受験申込書!$M$53)</f>
        <v/>
      </c>
      <c r="AY63" s="290" t="str">
        <f>IF($A63="","",受験申込書!$M$53)</f>
        <v/>
      </c>
      <c r="AZ63" s="290" t="str">
        <f>IF($A63="","",受験申込書!$N$28)</f>
        <v/>
      </c>
      <c r="BA63" s="290" t="str">
        <f>IF($A63="","",受験者名簿!AC69)</f>
        <v/>
      </c>
      <c r="BB63" s="290" t="str">
        <f>IF($A63="","",受験申込書!$M$44)</f>
        <v/>
      </c>
      <c r="BC63" s="290" t="str">
        <f>IF($A63="","",受験申込書!$M$46)</f>
        <v/>
      </c>
      <c r="BD63" s="290" t="str">
        <f t="shared" si="2"/>
        <v/>
      </c>
      <c r="BE63" s="290" t="str">
        <f>IF($A63="","",受験申込書!$M$47)</f>
        <v/>
      </c>
      <c r="BF63" s="290" t="str">
        <f>IF($A63="","",受験申込書!$M$48)</f>
        <v/>
      </c>
      <c r="BG63" s="290" t="str">
        <f t="shared" si="3"/>
        <v/>
      </c>
      <c r="BH63" s="290" t="str">
        <f t="shared" si="4"/>
        <v/>
      </c>
      <c r="BI63" s="290" t="str">
        <f>IF($A63="","",受験申込書!$M$13)</f>
        <v/>
      </c>
      <c r="BJ63" s="290" t="str">
        <f>IF($A63="","",受験申込書!$M$14)</f>
        <v/>
      </c>
    </row>
    <row r="64" spans="1:62" ht="15.75" customHeight="1" x14ac:dyDescent="0.15">
      <c r="A64" s="290" t="str">
        <f>IF(受験者名簿!$C70="","",受験者名簿!A70)</f>
        <v/>
      </c>
      <c r="B64" s="291" t="str">
        <f>IF($A64="","",受験者名簿!Z70)</f>
        <v/>
      </c>
      <c r="C64" s="291" t="str">
        <f t="shared" si="0"/>
        <v/>
      </c>
      <c r="D64" s="291" t="str">
        <f>IF($A64="","",受験者名簿!AA70)</f>
        <v/>
      </c>
      <c r="E64" s="290" t="str">
        <f>""</f>
        <v/>
      </c>
      <c r="F64" s="291" t="str">
        <f>IF($A64="","",TEXT(SUBSTITUTE(受験者名簿!J70,".","/"),"yyyy/mm/dd"))</f>
        <v/>
      </c>
      <c r="G64" s="290" t="str">
        <f>IF($A64="","",TRIM(受験者名簿!C70))</f>
        <v/>
      </c>
      <c r="H64" s="290" t="str">
        <f>IF($A64="","",TRIM(受験者名簿!D70))</f>
        <v/>
      </c>
      <c r="I64" s="290" t="str">
        <f>IF($A64="","",DBCS(TRIM(PHONETIC(受験者名簿!E70))))</f>
        <v/>
      </c>
      <c r="J64" s="290" t="str">
        <f>IF($A64="","",DBCS(TRIM(PHONETIC(受験者名簿!F70))))</f>
        <v/>
      </c>
      <c r="K64" s="290" t="str">
        <f>IF($A64="","",TRIM(PROPER(受験者名簿!G70)))</f>
        <v/>
      </c>
      <c r="L64" s="290" t="str">
        <f>IF($A64="","",TRIM(PROPER(受験者名簿!H70)))</f>
        <v/>
      </c>
      <c r="M64" s="290" t="str">
        <f>IF($A64="","",受験者名簿!M70&amp;"")</f>
        <v/>
      </c>
      <c r="N64" s="290" t="str">
        <f>IF($A64="","",受験者名簿!L70&amp;"")</f>
        <v/>
      </c>
      <c r="O64" s="290" t="str">
        <f>IF($A64="","",受験者名簿!N70&amp;"")</f>
        <v/>
      </c>
      <c r="P64" s="290" t="str">
        <f>IF($A64="","",受験者名簿!O70&amp;"")</f>
        <v/>
      </c>
      <c r="Q64" s="290" t="str">
        <f>IF($A64="","",受験者名簿!P70&amp;"")</f>
        <v/>
      </c>
      <c r="R64" s="290" t="str">
        <f>IF($A64="","",受験者名簿!Q70&amp;"")</f>
        <v/>
      </c>
      <c r="S64" s="290" t="str">
        <f>IF($A64="","",受験者名簿!R70&amp;"")</f>
        <v/>
      </c>
      <c r="T64" s="290" t="str">
        <f>IF($A64="","",受験者名簿!S70&amp;"")</f>
        <v/>
      </c>
      <c r="U64" s="290" t="str">
        <f>IF($A64="","",受験者名簿!T70&amp;"")</f>
        <v/>
      </c>
      <c r="V64" s="290" t="str">
        <f>IF($A64="","",受験者名簿!U70&amp;"")</f>
        <v/>
      </c>
      <c r="W64" s="290" t="str">
        <f>IF($A64="","",受験者名簿!V70&amp;"")</f>
        <v/>
      </c>
      <c r="X64" s="290" t="str">
        <f>IF($A64="","",受験者名簿!W70&amp;"")</f>
        <v/>
      </c>
      <c r="Y64" s="290" t="str">
        <f>""</f>
        <v/>
      </c>
      <c r="Z64" s="290" t="str">
        <f>""</f>
        <v/>
      </c>
      <c r="AA64" s="290" t="str">
        <f>""</f>
        <v/>
      </c>
      <c r="AB64" s="290" t="str">
        <f>""</f>
        <v/>
      </c>
      <c r="AC64" s="290" t="str">
        <f>IF($A64="","",受験者名簿!I70&amp;"")</f>
        <v/>
      </c>
      <c r="AD64" s="290" t="str">
        <f>""</f>
        <v/>
      </c>
      <c r="AE64" s="290" t="str">
        <f>""</f>
        <v/>
      </c>
      <c r="AF64" s="290" t="str">
        <f t="shared" si="1"/>
        <v/>
      </c>
      <c r="AG64" s="290" t="str">
        <f>IF($A64="","",受験者名簿!B70)</f>
        <v/>
      </c>
      <c r="AH64" s="290" t="str">
        <f>IF($A64="","",受験者名簿!AE70)</f>
        <v/>
      </c>
      <c r="AI64" s="292" t="str">
        <f>IF($A64="","",受験者名簿!AF70)</f>
        <v/>
      </c>
      <c r="AJ64" s="290" t="str">
        <f>IF($A64="","",受験者名簿!AG70)</f>
        <v/>
      </c>
      <c r="AK64" s="290" t="str">
        <f>IF($A64="","",受験者名簿!AH70)</f>
        <v/>
      </c>
      <c r="AL64" s="290" t="str">
        <f>IF($A64="","",受験申込書!$M$51)</f>
        <v/>
      </c>
      <c r="AM64" s="290" t="str">
        <f>IF($A64="","",受験申込書!$M$52)</f>
        <v/>
      </c>
      <c r="AN64" s="290" t="str">
        <f>IF($A64="","",受験申込書!$M$54)</f>
        <v/>
      </c>
      <c r="AO64" s="290" t="str">
        <f>IF($A64="","",受験申込書!$M$55)</f>
        <v/>
      </c>
      <c r="AP64" s="290" t="str">
        <f>IF($A64="","",受験申込書!$M$56)</f>
        <v/>
      </c>
      <c r="AQ64" s="290" t="str">
        <f>IF($A64="","",受験申込書!$M$57)</f>
        <v/>
      </c>
      <c r="AR64" s="290" t="str">
        <f>IF($A64="","",受験申込書!$M$58)</f>
        <v/>
      </c>
      <c r="AS64" s="290" t="str">
        <f>IF($A64="","",受験申込書!$M$59)</f>
        <v/>
      </c>
      <c r="AT64" s="290" t="str">
        <f>IF($A64="","",受験申込書!$M$60)</f>
        <v/>
      </c>
      <c r="AU64" s="290" t="str">
        <f>IF($A64="","",受験申込書!$M$61)</f>
        <v/>
      </c>
      <c r="AV64" s="290" t="str">
        <f>IF($A64="","",受験申込書!$M$62)</f>
        <v/>
      </c>
      <c r="AW64" s="290" t="str">
        <f>IF($A64="","",受験申込書!$M$63)</f>
        <v/>
      </c>
      <c r="AX64" s="290" t="str">
        <f>IF($A64="","",受験申込書!$M$53)</f>
        <v/>
      </c>
      <c r="AY64" s="290" t="str">
        <f>IF($A64="","",受験申込書!$M$53)</f>
        <v/>
      </c>
      <c r="AZ64" s="290" t="str">
        <f>IF($A64="","",受験申込書!$N$28)</f>
        <v/>
      </c>
      <c r="BA64" s="290" t="str">
        <f>IF($A64="","",受験者名簿!AC70)</f>
        <v/>
      </c>
      <c r="BB64" s="290" t="str">
        <f>IF($A64="","",受験申込書!$M$44)</f>
        <v/>
      </c>
      <c r="BC64" s="290" t="str">
        <f>IF($A64="","",受験申込書!$M$46)</f>
        <v/>
      </c>
      <c r="BD64" s="290" t="str">
        <f t="shared" si="2"/>
        <v/>
      </c>
      <c r="BE64" s="290" t="str">
        <f>IF($A64="","",受験申込書!$M$47)</f>
        <v/>
      </c>
      <c r="BF64" s="290" t="str">
        <f>IF($A64="","",受験申込書!$M$48)</f>
        <v/>
      </c>
      <c r="BG64" s="290" t="str">
        <f t="shared" si="3"/>
        <v/>
      </c>
      <c r="BH64" s="290" t="str">
        <f t="shared" si="4"/>
        <v/>
      </c>
      <c r="BI64" s="290" t="str">
        <f>IF($A64="","",受験申込書!$M$13)</f>
        <v/>
      </c>
      <c r="BJ64" s="290" t="str">
        <f>IF($A64="","",受験申込書!$M$14)</f>
        <v/>
      </c>
    </row>
    <row r="65" spans="1:62" ht="15.75" customHeight="1" x14ac:dyDescent="0.15">
      <c r="A65" s="290" t="str">
        <f>IF(受験者名簿!$C71="","",受験者名簿!A71)</f>
        <v/>
      </c>
      <c r="B65" s="291" t="str">
        <f>IF($A65="","",受験者名簿!Z71)</f>
        <v/>
      </c>
      <c r="C65" s="291" t="str">
        <f t="shared" si="0"/>
        <v/>
      </c>
      <c r="D65" s="291" t="str">
        <f>IF($A65="","",受験者名簿!AA71)</f>
        <v/>
      </c>
      <c r="E65" s="290" t="str">
        <f>""</f>
        <v/>
      </c>
      <c r="F65" s="291" t="str">
        <f>IF($A65="","",TEXT(SUBSTITUTE(受験者名簿!J71,".","/"),"yyyy/mm/dd"))</f>
        <v/>
      </c>
      <c r="G65" s="290" t="str">
        <f>IF($A65="","",TRIM(受験者名簿!C71))</f>
        <v/>
      </c>
      <c r="H65" s="290" t="str">
        <f>IF($A65="","",TRIM(受験者名簿!D71))</f>
        <v/>
      </c>
      <c r="I65" s="290" t="str">
        <f>IF($A65="","",DBCS(TRIM(PHONETIC(受験者名簿!E71))))</f>
        <v/>
      </c>
      <c r="J65" s="290" t="str">
        <f>IF($A65="","",DBCS(TRIM(PHONETIC(受験者名簿!F71))))</f>
        <v/>
      </c>
      <c r="K65" s="290" t="str">
        <f>IF($A65="","",TRIM(PROPER(受験者名簿!G71)))</f>
        <v/>
      </c>
      <c r="L65" s="290" t="str">
        <f>IF($A65="","",TRIM(PROPER(受験者名簿!H71)))</f>
        <v/>
      </c>
      <c r="M65" s="290" t="str">
        <f>IF($A65="","",受験者名簿!M71&amp;"")</f>
        <v/>
      </c>
      <c r="N65" s="290" t="str">
        <f>IF($A65="","",受験者名簿!L71&amp;"")</f>
        <v/>
      </c>
      <c r="O65" s="290" t="str">
        <f>IF($A65="","",受験者名簿!N71&amp;"")</f>
        <v/>
      </c>
      <c r="P65" s="290" t="str">
        <f>IF($A65="","",受験者名簿!O71&amp;"")</f>
        <v/>
      </c>
      <c r="Q65" s="290" t="str">
        <f>IF($A65="","",受験者名簿!P71&amp;"")</f>
        <v/>
      </c>
      <c r="R65" s="290" t="str">
        <f>IF($A65="","",受験者名簿!Q71&amp;"")</f>
        <v/>
      </c>
      <c r="S65" s="290" t="str">
        <f>IF($A65="","",受験者名簿!R71&amp;"")</f>
        <v/>
      </c>
      <c r="T65" s="290" t="str">
        <f>IF($A65="","",受験者名簿!S71&amp;"")</f>
        <v/>
      </c>
      <c r="U65" s="290" t="str">
        <f>IF($A65="","",受験者名簿!T71&amp;"")</f>
        <v/>
      </c>
      <c r="V65" s="290" t="str">
        <f>IF($A65="","",受験者名簿!U71&amp;"")</f>
        <v/>
      </c>
      <c r="W65" s="290" t="str">
        <f>IF($A65="","",受験者名簿!V71&amp;"")</f>
        <v/>
      </c>
      <c r="X65" s="290" t="str">
        <f>IF($A65="","",受験者名簿!W71&amp;"")</f>
        <v/>
      </c>
      <c r="Y65" s="290" t="str">
        <f>""</f>
        <v/>
      </c>
      <c r="Z65" s="290" t="str">
        <f>""</f>
        <v/>
      </c>
      <c r="AA65" s="290" t="str">
        <f>""</f>
        <v/>
      </c>
      <c r="AB65" s="290" t="str">
        <f>""</f>
        <v/>
      </c>
      <c r="AC65" s="290" t="str">
        <f>IF($A65="","",受験者名簿!I71&amp;"")</f>
        <v/>
      </c>
      <c r="AD65" s="290" t="str">
        <f>""</f>
        <v/>
      </c>
      <c r="AE65" s="290" t="str">
        <f>""</f>
        <v/>
      </c>
      <c r="AF65" s="290" t="str">
        <f t="shared" si="1"/>
        <v/>
      </c>
      <c r="AG65" s="290" t="str">
        <f>IF($A65="","",受験者名簿!B71)</f>
        <v/>
      </c>
      <c r="AH65" s="290" t="str">
        <f>IF($A65="","",受験者名簿!AE71)</f>
        <v/>
      </c>
      <c r="AI65" s="292" t="str">
        <f>IF($A65="","",受験者名簿!AF71)</f>
        <v/>
      </c>
      <c r="AJ65" s="290" t="str">
        <f>IF($A65="","",受験者名簿!AG71)</f>
        <v/>
      </c>
      <c r="AK65" s="290" t="str">
        <f>IF($A65="","",受験者名簿!AH71)</f>
        <v/>
      </c>
      <c r="AL65" s="290" t="str">
        <f>IF($A65="","",受験申込書!$M$51)</f>
        <v/>
      </c>
      <c r="AM65" s="290" t="str">
        <f>IF($A65="","",受験申込書!$M$52)</f>
        <v/>
      </c>
      <c r="AN65" s="290" t="str">
        <f>IF($A65="","",受験申込書!$M$54)</f>
        <v/>
      </c>
      <c r="AO65" s="290" t="str">
        <f>IF($A65="","",受験申込書!$M$55)</f>
        <v/>
      </c>
      <c r="AP65" s="290" t="str">
        <f>IF($A65="","",受験申込書!$M$56)</f>
        <v/>
      </c>
      <c r="AQ65" s="290" t="str">
        <f>IF($A65="","",受験申込書!$M$57)</f>
        <v/>
      </c>
      <c r="AR65" s="290" t="str">
        <f>IF($A65="","",受験申込書!$M$58)</f>
        <v/>
      </c>
      <c r="AS65" s="290" t="str">
        <f>IF($A65="","",受験申込書!$M$59)</f>
        <v/>
      </c>
      <c r="AT65" s="290" t="str">
        <f>IF($A65="","",受験申込書!$M$60)</f>
        <v/>
      </c>
      <c r="AU65" s="290" t="str">
        <f>IF($A65="","",受験申込書!$M$61)</f>
        <v/>
      </c>
      <c r="AV65" s="290" t="str">
        <f>IF($A65="","",受験申込書!$M$62)</f>
        <v/>
      </c>
      <c r="AW65" s="290" t="str">
        <f>IF($A65="","",受験申込書!$M$63)</f>
        <v/>
      </c>
      <c r="AX65" s="290" t="str">
        <f>IF($A65="","",受験申込書!$M$53)</f>
        <v/>
      </c>
      <c r="AY65" s="290" t="str">
        <f>IF($A65="","",受験申込書!$M$53)</f>
        <v/>
      </c>
      <c r="AZ65" s="290" t="str">
        <f>IF($A65="","",受験申込書!$N$28)</f>
        <v/>
      </c>
      <c r="BA65" s="290" t="str">
        <f>IF($A65="","",受験者名簿!AC71)</f>
        <v/>
      </c>
      <c r="BB65" s="290" t="str">
        <f>IF($A65="","",受験申込書!$M$44)</f>
        <v/>
      </c>
      <c r="BC65" s="290" t="str">
        <f>IF($A65="","",受験申込書!$M$46)</f>
        <v/>
      </c>
      <c r="BD65" s="290" t="str">
        <f t="shared" si="2"/>
        <v/>
      </c>
      <c r="BE65" s="290" t="str">
        <f>IF($A65="","",受験申込書!$M$47)</f>
        <v/>
      </c>
      <c r="BF65" s="290" t="str">
        <f>IF($A65="","",受験申込書!$M$48)</f>
        <v/>
      </c>
      <c r="BG65" s="290" t="str">
        <f t="shared" si="3"/>
        <v/>
      </c>
      <c r="BH65" s="290" t="str">
        <f t="shared" si="4"/>
        <v/>
      </c>
      <c r="BI65" s="290" t="str">
        <f>IF($A65="","",受験申込書!$M$13)</f>
        <v/>
      </c>
      <c r="BJ65" s="290" t="str">
        <f>IF($A65="","",受験申込書!$M$14)</f>
        <v/>
      </c>
    </row>
    <row r="66" spans="1:62" ht="15.75" customHeight="1" x14ac:dyDescent="0.15">
      <c r="A66" s="290" t="str">
        <f>IF(受験者名簿!$C72="","",受験者名簿!A72)</f>
        <v/>
      </c>
      <c r="B66" s="291" t="str">
        <f>IF($A66="","",受験者名簿!Z72)</f>
        <v/>
      </c>
      <c r="C66" s="291" t="str">
        <f t="shared" si="0"/>
        <v/>
      </c>
      <c r="D66" s="291" t="str">
        <f>IF($A66="","",受験者名簿!AA72)</f>
        <v/>
      </c>
      <c r="E66" s="290" t="str">
        <f>""</f>
        <v/>
      </c>
      <c r="F66" s="291" t="str">
        <f>IF($A66="","",TEXT(SUBSTITUTE(受験者名簿!J72,".","/"),"yyyy/mm/dd"))</f>
        <v/>
      </c>
      <c r="G66" s="290" t="str">
        <f>IF($A66="","",TRIM(受験者名簿!C72))</f>
        <v/>
      </c>
      <c r="H66" s="290" t="str">
        <f>IF($A66="","",TRIM(受験者名簿!D72))</f>
        <v/>
      </c>
      <c r="I66" s="290" t="str">
        <f>IF($A66="","",DBCS(TRIM(PHONETIC(受験者名簿!E72))))</f>
        <v/>
      </c>
      <c r="J66" s="290" t="str">
        <f>IF($A66="","",DBCS(TRIM(PHONETIC(受験者名簿!F72))))</f>
        <v/>
      </c>
      <c r="K66" s="290" t="str">
        <f>IF($A66="","",TRIM(PROPER(受験者名簿!G72)))</f>
        <v/>
      </c>
      <c r="L66" s="290" t="str">
        <f>IF($A66="","",TRIM(PROPER(受験者名簿!H72)))</f>
        <v/>
      </c>
      <c r="M66" s="290" t="str">
        <f>IF($A66="","",受験者名簿!M72&amp;"")</f>
        <v/>
      </c>
      <c r="N66" s="290" t="str">
        <f>IF($A66="","",受験者名簿!L72&amp;"")</f>
        <v/>
      </c>
      <c r="O66" s="290" t="str">
        <f>IF($A66="","",受験者名簿!N72&amp;"")</f>
        <v/>
      </c>
      <c r="P66" s="290" t="str">
        <f>IF($A66="","",受験者名簿!O72&amp;"")</f>
        <v/>
      </c>
      <c r="Q66" s="290" t="str">
        <f>IF($A66="","",受験者名簿!P72&amp;"")</f>
        <v/>
      </c>
      <c r="R66" s="290" t="str">
        <f>IF($A66="","",受験者名簿!Q72&amp;"")</f>
        <v/>
      </c>
      <c r="S66" s="290" t="str">
        <f>IF($A66="","",受験者名簿!R72&amp;"")</f>
        <v/>
      </c>
      <c r="T66" s="290" t="str">
        <f>IF($A66="","",受験者名簿!S72&amp;"")</f>
        <v/>
      </c>
      <c r="U66" s="290" t="str">
        <f>IF($A66="","",受験者名簿!T72&amp;"")</f>
        <v/>
      </c>
      <c r="V66" s="290" t="str">
        <f>IF($A66="","",受験者名簿!U72&amp;"")</f>
        <v/>
      </c>
      <c r="W66" s="290" t="str">
        <f>IF($A66="","",受験者名簿!V72&amp;"")</f>
        <v/>
      </c>
      <c r="X66" s="290" t="str">
        <f>IF($A66="","",受験者名簿!W72&amp;"")</f>
        <v/>
      </c>
      <c r="Y66" s="290" t="str">
        <f>""</f>
        <v/>
      </c>
      <c r="Z66" s="290" t="str">
        <f>""</f>
        <v/>
      </c>
      <c r="AA66" s="290" t="str">
        <f>""</f>
        <v/>
      </c>
      <c r="AB66" s="290" t="str">
        <f>""</f>
        <v/>
      </c>
      <c r="AC66" s="290" t="str">
        <f>IF($A66="","",受験者名簿!I72&amp;"")</f>
        <v/>
      </c>
      <c r="AD66" s="290" t="str">
        <f>""</f>
        <v/>
      </c>
      <c r="AE66" s="290" t="str">
        <f>""</f>
        <v/>
      </c>
      <c r="AF66" s="290" t="str">
        <f t="shared" si="1"/>
        <v/>
      </c>
      <c r="AG66" s="290" t="str">
        <f>IF($A66="","",受験者名簿!B72)</f>
        <v/>
      </c>
      <c r="AH66" s="290" t="str">
        <f>IF($A66="","",受験者名簿!AE72)</f>
        <v/>
      </c>
      <c r="AI66" s="292" t="str">
        <f>IF($A66="","",受験者名簿!AF72)</f>
        <v/>
      </c>
      <c r="AJ66" s="290" t="str">
        <f>IF($A66="","",受験者名簿!AG72)</f>
        <v/>
      </c>
      <c r="AK66" s="290" t="str">
        <f>IF($A66="","",受験者名簿!AH72)</f>
        <v/>
      </c>
      <c r="AL66" s="290" t="str">
        <f>IF($A66="","",受験申込書!$M$51)</f>
        <v/>
      </c>
      <c r="AM66" s="290" t="str">
        <f>IF($A66="","",受験申込書!$M$52)</f>
        <v/>
      </c>
      <c r="AN66" s="290" t="str">
        <f>IF($A66="","",受験申込書!$M$54)</f>
        <v/>
      </c>
      <c r="AO66" s="290" t="str">
        <f>IF($A66="","",受験申込書!$M$55)</f>
        <v/>
      </c>
      <c r="AP66" s="290" t="str">
        <f>IF($A66="","",受験申込書!$M$56)</f>
        <v/>
      </c>
      <c r="AQ66" s="290" t="str">
        <f>IF($A66="","",受験申込書!$M$57)</f>
        <v/>
      </c>
      <c r="AR66" s="290" t="str">
        <f>IF($A66="","",受験申込書!$M$58)</f>
        <v/>
      </c>
      <c r="AS66" s="290" t="str">
        <f>IF($A66="","",受験申込書!$M$59)</f>
        <v/>
      </c>
      <c r="AT66" s="290" t="str">
        <f>IF($A66="","",受験申込書!$M$60)</f>
        <v/>
      </c>
      <c r="AU66" s="290" t="str">
        <f>IF($A66="","",受験申込書!$M$61)</f>
        <v/>
      </c>
      <c r="AV66" s="290" t="str">
        <f>IF($A66="","",受験申込書!$M$62)</f>
        <v/>
      </c>
      <c r="AW66" s="290" t="str">
        <f>IF($A66="","",受験申込書!$M$63)</f>
        <v/>
      </c>
      <c r="AX66" s="290" t="str">
        <f>IF($A66="","",受験申込書!$M$53)</f>
        <v/>
      </c>
      <c r="AY66" s="290" t="str">
        <f>IF($A66="","",受験申込書!$M$53)</f>
        <v/>
      </c>
      <c r="AZ66" s="290" t="str">
        <f>IF($A66="","",受験申込書!$N$28)</f>
        <v/>
      </c>
      <c r="BA66" s="290" t="str">
        <f>IF($A66="","",受験者名簿!AC72)</f>
        <v/>
      </c>
      <c r="BB66" s="290" t="str">
        <f>IF($A66="","",受験申込書!$M$44)</f>
        <v/>
      </c>
      <c r="BC66" s="290" t="str">
        <f>IF($A66="","",受験申込書!$M$46)</f>
        <v/>
      </c>
      <c r="BD66" s="290" t="str">
        <f t="shared" si="2"/>
        <v/>
      </c>
      <c r="BE66" s="290" t="str">
        <f>IF($A66="","",受験申込書!$M$47)</f>
        <v/>
      </c>
      <c r="BF66" s="290" t="str">
        <f>IF($A66="","",受験申込書!$M$48)</f>
        <v/>
      </c>
      <c r="BG66" s="290" t="str">
        <f t="shared" si="3"/>
        <v/>
      </c>
      <c r="BH66" s="290" t="str">
        <f t="shared" si="4"/>
        <v/>
      </c>
      <c r="BI66" s="290" t="str">
        <f>IF($A66="","",受験申込書!$M$13)</f>
        <v/>
      </c>
      <c r="BJ66" s="290" t="str">
        <f>IF($A66="","",受験申込書!$M$14)</f>
        <v/>
      </c>
    </row>
    <row r="67" spans="1:62" ht="15.75" customHeight="1" x14ac:dyDescent="0.15">
      <c r="A67" s="290" t="str">
        <f>IF(受験者名簿!$C73="","",受験者名簿!A73)</f>
        <v/>
      </c>
      <c r="B67" s="291" t="str">
        <f>IF($A67="","",受験者名簿!Z73)</f>
        <v/>
      </c>
      <c r="C67" s="291" t="str">
        <f t="shared" ref="C67:C101" si="5">IF($A67="","","受験")</f>
        <v/>
      </c>
      <c r="D67" s="291" t="str">
        <f>IF($A67="","",受験者名簿!AA73)</f>
        <v/>
      </c>
      <c r="E67" s="290" t="str">
        <f>""</f>
        <v/>
      </c>
      <c r="F67" s="291" t="str">
        <f>IF($A67="","",TEXT(SUBSTITUTE(受験者名簿!J73,".","/"),"yyyy/mm/dd"))</f>
        <v/>
      </c>
      <c r="G67" s="290" t="str">
        <f>IF($A67="","",TRIM(受験者名簿!C73))</f>
        <v/>
      </c>
      <c r="H67" s="290" t="str">
        <f>IF($A67="","",TRIM(受験者名簿!D73))</f>
        <v/>
      </c>
      <c r="I67" s="290" t="str">
        <f>IF($A67="","",DBCS(TRIM(PHONETIC(受験者名簿!E73))))</f>
        <v/>
      </c>
      <c r="J67" s="290" t="str">
        <f>IF($A67="","",DBCS(TRIM(PHONETIC(受験者名簿!F73))))</f>
        <v/>
      </c>
      <c r="K67" s="290" t="str">
        <f>IF($A67="","",TRIM(PROPER(受験者名簿!G73)))</f>
        <v/>
      </c>
      <c r="L67" s="290" t="str">
        <f>IF($A67="","",TRIM(PROPER(受験者名簿!H73)))</f>
        <v/>
      </c>
      <c r="M67" s="290" t="str">
        <f>IF($A67="","",受験者名簿!M73&amp;"")</f>
        <v/>
      </c>
      <c r="N67" s="290" t="str">
        <f>IF($A67="","",受験者名簿!L73&amp;"")</f>
        <v/>
      </c>
      <c r="O67" s="290" t="str">
        <f>IF($A67="","",受験者名簿!N73&amp;"")</f>
        <v/>
      </c>
      <c r="P67" s="290" t="str">
        <f>IF($A67="","",受験者名簿!O73&amp;"")</f>
        <v/>
      </c>
      <c r="Q67" s="290" t="str">
        <f>IF($A67="","",受験者名簿!P73&amp;"")</f>
        <v/>
      </c>
      <c r="R67" s="290" t="str">
        <f>IF($A67="","",受験者名簿!Q73&amp;"")</f>
        <v/>
      </c>
      <c r="S67" s="290" t="str">
        <f>IF($A67="","",受験者名簿!R73&amp;"")</f>
        <v/>
      </c>
      <c r="T67" s="290" t="str">
        <f>IF($A67="","",受験者名簿!S73&amp;"")</f>
        <v/>
      </c>
      <c r="U67" s="290" t="str">
        <f>IF($A67="","",受験者名簿!T73&amp;"")</f>
        <v/>
      </c>
      <c r="V67" s="290" t="str">
        <f>IF($A67="","",受験者名簿!U73&amp;"")</f>
        <v/>
      </c>
      <c r="W67" s="290" t="str">
        <f>IF($A67="","",受験者名簿!V73&amp;"")</f>
        <v/>
      </c>
      <c r="X67" s="290" t="str">
        <f>IF($A67="","",受験者名簿!W73&amp;"")</f>
        <v/>
      </c>
      <c r="Y67" s="290" t="str">
        <f>""</f>
        <v/>
      </c>
      <c r="Z67" s="290" t="str">
        <f>""</f>
        <v/>
      </c>
      <c r="AA67" s="290" t="str">
        <f>""</f>
        <v/>
      </c>
      <c r="AB67" s="290" t="str">
        <f>""</f>
        <v/>
      </c>
      <c r="AC67" s="290" t="str">
        <f>IF($A67="","",受験者名簿!I73&amp;"")</f>
        <v/>
      </c>
      <c r="AD67" s="290" t="str">
        <f>""</f>
        <v/>
      </c>
      <c r="AE67" s="290" t="str">
        <f>""</f>
        <v/>
      </c>
      <c r="AF67" s="290" t="str">
        <f t="shared" ref="AF67:AF101" si="6">IF($A67="","","要")</f>
        <v/>
      </c>
      <c r="AG67" s="290" t="str">
        <f>IF($A67="","",受験者名簿!B73)</f>
        <v/>
      </c>
      <c r="AH67" s="290" t="str">
        <f>IF($A67="","",受験者名簿!AE73)</f>
        <v/>
      </c>
      <c r="AI67" s="292" t="str">
        <f>IF($A67="","",受験者名簿!AF73)</f>
        <v/>
      </c>
      <c r="AJ67" s="290" t="str">
        <f>IF($A67="","",受験者名簿!AG73)</f>
        <v/>
      </c>
      <c r="AK67" s="290" t="str">
        <f>IF($A67="","",受験者名簿!AH73)</f>
        <v/>
      </c>
      <c r="AL67" s="290" t="str">
        <f>IF($A67="","",受験申込書!$M$51)</f>
        <v/>
      </c>
      <c r="AM67" s="290" t="str">
        <f>IF($A67="","",受験申込書!$M$52)</f>
        <v/>
      </c>
      <c r="AN67" s="290" t="str">
        <f>IF($A67="","",受験申込書!$M$54)</f>
        <v/>
      </c>
      <c r="AO67" s="290" t="str">
        <f>IF($A67="","",受験申込書!$M$55)</f>
        <v/>
      </c>
      <c r="AP67" s="290" t="str">
        <f>IF($A67="","",受験申込書!$M$56)</f>
        <v/>
      </c>
      <c r="AQ67" s="290" t="str">
        <f>IF($A67="","",受験申込書!$M$57)</f>
        <v/>
      </c>
      <c r="AR67" s="290" t="str">
        <f>IF($A67="","",受験申込書!$M$58)</f>
        <v/>
      </c>
      <c r="AS67" s="290" t="str">
        <f>IF($A67="","",受験申込書!$M$59)</f>
        <v/>
      </c>
      <c r="AT67" s="290" t="str">
        <f>IF($A67="","",受験申込書!$M$60)</f>
        <v/>
      </c>
      <c r="AU67" s="290" t="str">
        <f>IF($A67="","",受験申込書!$M$61)</f>
        <v/>
      </c>
      <c r="AV67" s="290" t="str">
        <f>IF($A67="","",受験申込書!$M$62)</f>
        <v/>
      </c>
      <c r="AW67" s="290" t="str">
        <f>IF($A67="","",受験申込書!$M$63)</f>
        <v/>
      </c>
      <c r="AX67" s="290" t="str">
        <f>IF($A67="","",受験申込書!$M$53)</f>
        <v/>
      </c>
      <c r="AY67" s="290" t="str">
        <f>IF($A67="","",受験申込書!$M$53)</f>
        <v/>
      </c>
      <c r="AZ67" s="290" t="str">
        <f>IF($A67="","",受験申込書!$N$28)</f>
        <v/>
      </c>
      <c r="BA67" s="290" t="str">
        <f>IF($A67="","",受験者名簿!AC73)</f>
        <v/>
      </c>
      <c r="BB67" s="290" t="str">
        <f>IF($A67="","",受験申込書!$M$44)</f>
        <v/>
      </c>
      <c r="BC67" s="290" t="str">
        <f>IF($A67="","",受験申込書!$M$46)</f>
        <v/>
      </c>
      <c r="BD67" s="290" t="str">
        <f t="shared" ref="BD67:BD101" si="7">IF($A67="","","会社")</f>
        <v/>
      </c>
      <c r="BE67" s="290" t="str">
        <f>IF($A67="","",受験申込書!$M$47)</f>
        <v/>
      </c>
      <c r="BF67" s="290" t="str">
        <f>IF($A67="","",受験申込書!$M$48)</f>
        <v/>
      </c>
      <c r="BG67" s="290" t="str">
        <f t="shared" ref="BG67:BG101" si="8">IF($A67="","","会社住所")</f>
        <v/>
      </c>
      <c r="BH67" s="290" t="str">
        <f t="shared" ref="BH67:BH101" si="9">BG67</f>
        <v/>
      </c>
      <c r="BI67" s="290" t="str">
        <f>IF($A67="","",受験申込書!$M$13)</f>
        <v/>
      </c>
      <c r="BJ67" s="290" t="str">
        <f>IF($A67="","",受験申込書!$M$14)</f>
        <v/>
      </c>
    </row>
    <row r="68" spans="1:62" ht="15.75" customHeight="1" x14ac:dyDescent="0.15">
      <c r="A68" s="290" t="str">
        <f>IF(受験者名簿!$C74="","",受験者名簿!A74)</f>
        <v/>
      </c>
      <c r="B68" s="291" t="str">
        <f>IF($A68="","",受験者名簿!Z74)</f>
        <v/>
      </c>
      <c r="C68" s="291" t="str">
        <f t="shared" si="5"/>
        <v/>
      </c>
      <c r="D68" s="291" t="str">
        <f>IF($A68="","",受験者名簿!AA74)</f>
        <v/>
      </c>
      <c r="E68" s="290" t="str">
        <f>""</f>
        <v/>
      </c>
      <c r="F68" s="291" t="str">
        <f>IF($A68="","",TEXT(SUBSTITUTE(受験者名簿!J74,".","/"),"yyyy/mm/dd"))</f>
        <v/>
      </c>
      <c r="G68" s="290" t="str">
        <f>IF($A68="","",TRIM(受験者名簿!C74))</f>
        <v/>
      </c>
      <c r="H68" s="290" t="str">
        <f>IF($A68="","",TRIM(受験者名簿!D74))</f>
        <v/>
      </c>
      <c r="I68" s="290" t="str">
        <f>IF($A68="","",DBCS(TRIM(PHONETIC(受験者名簿!E74))))</f>
        <v/>
      </c>
      <c r="J68" s="290" t="str">
        <f>IF($A68="","",DBCS(TRIM(PHONETIC(受験者名簿!F74))))</f>
        <v/>
      </c>
      <c r="K68" s="290" t="str">
        <f>IF($A68="","",TRIM(PROPER(受験者名簿!G74)))</f>
        <v/>
      </c>
      <c r="L68" s="290" t="str">
        <f>IF($A68="","",TRIM(PROPER(受験者名簿!H74)))</f>
        <v/>
      </c>
      <c r="M68" s="290" t="str">
        <f>IF($A68="","",受験者名簿!M74&amp;"")</f>
        <v/>
      </c>
      <c r="N68" s="290" t="str">
        <f>IF($A68="","",受験者名簿!L74&amp;"")</f>
        <v/>
      </c>
      <c r="O68" s="290" t="str">
        <f>IF($A68="","",受験者名簿!N74&amp;"")</f>
        <v/>
      </c>
      <c r="P68" s="290" t="str">
        <f>IF($A68="","",受験者名簿!O74&amp;"")</f>
        <v/>
      </c>
      <c r="Q68" s="290" t="str">
        <f>IF($A68="","",受験者名簿!P74&amp;"")</f>
        <v/>
      </c>
      <c r="R68" s="290" t="str">
        <f>IF($A68="","",受験者名簿!Q74&amp;"")</f>
        <v/>
      </c>
      <c r="S68" s="290" t="str">
        <f>IF($A68="","",受験者名簿!R74&amp;"")</f>
        <v/>
      </c>
      <c r="T68" s="290" t="str">
        <f>IF($A68="","",受験者名簿!S74&amp;"")</f>
        <v/>
      </c>
      <c r="U68" s="290" t="str">
        <f>IF($A68="","",受験者名簿!T74&amp;"")</f>
        <v/>
      </c>
      <c r="V68" s="290" t="str">
        <f>IF($A68="","",受験者名簿!U74&amp;"")</f>
        <v/>
      </c>
      <c r="W68" s="290" t="str">
        <f>IF($A68="","",受験者名簿!V74&amp;"")</f>
        <v/>
      </c>
      <c r="X68" s="290" t="str">
        <f>IF($A68="","",受験者名簿!W74&amp;"")</f>
        <v/>
      </c>
      <c r="Y68" s="290" t="str">
        <f>""</f>
        <v/>
      </c>
      <c r="Z68" s="290" t="str">
        <f>""</f>
        <v/>
      </c>
      <c r="AA68" s="290" t="str">
        <f>""</f>
        <v/>
      </c>
      <c r="AB68" s="290" t="str">
        <f>""</f>
        <v/>
      </c>
      <c r="AC68" s="290" t="str">
        <f>IF($A68="","",受験者名簿!I74&amp;"")</f>
        <v/>
      </c>
      <c r="AD68" s="290" t="str">
        <f>""</f>
        <v/>
      </c>
      <c r="AE68" s="290" t="str">
        <f>""</f>
        <v/>
      </c>
      <c r="AF68" s="290" t="str">
        <f t="shared" si="6"/>
        <v/>
      </c>
      <c r="AG68" s="290" t="str">
        <f>IF($A68="","",受験者名簿!B74)</f>
        <v/>
      </c>
      <c r="AH68" s="290" t="str">
        <f>IF($A68="","",受験者名簿!AE74)</f>
        <v/>
      </c>
      <c r="AI68" s="292" t="str">
        <f>IF($A68="","",受験者名簿!AF74)</f>
        <v/>
      </c>
      <c r="AJ68" s="290" t="str">
        <f>IF($A68="","",受験者名簿!AG74)</f>
        <v/>
      </c>
      <c r="AK68" s="290" t="str">
        <f>IF($A68="","",受験者名簿!AH74)</f>
        <v/>
      </c>
      <c r="AL68" s="290" t="str">
        <f>IF($A68="","",受験申込書!$M$51)</f>
        <v/>
      </c>
      <c r="AM68" s="290" t="str">
        <f>IF($A68="","",受験申込書!$M$52)</f>
        <v/>
      </c>
      <c r="AN68" s="290" t="str">
        <f>IF($A68="","",受験申込書!$M$54)</f>
        <v/>
      </c>
      <c r="AO68" s="290" t="str">
        <f>IF($A68="","",受験申込書!$M$55)</f>
        <v/>
      </c>
      <c r="AP68" s="290" t="str">
        <f>IF($A68="","",受験申込書!$M$56)</f>
        <v/>
      </c>
      <c r="AQ68" s="290" t="str">
        <f>IF($A68="","",受験申込書!$M$57)</f>
        <v/>
      </c>
      <c r="AR68" s="290" t="str">
        <f>IF($A68="","",受験申込書!$M$58)</f>
        <v/>
      </c>
      <c r="AS68" s="290" t="str">
        <f>IF($A68="","",受験申込書!$M$59)</f>
        <v/>
      </c>
      <c r="AT68" s="290" t="str">
        <f>IF($A68="","",受験申込書!$M$60)</f>
        <v/>
      </c>
      <c r="AU68" s="290" t="str">
        <f>IF($A68="","",受験申込書!$M$61)</f>
        <v/>
      </c>
      <c r="AV68" s="290" t="str">
        <f>IF($A68="","",受験申込書!$M$62)</f>
        <v/>
      </c>
      <c r="AW68" s="290" t="str">
        <f>IF($A68="","",受験申込書!$M$63)</f>
        <v/>
      </c>
      <c r="AX68" s="290" t="str">
        <f>IF($A68="","",受験申込書!$M$53)</f>
        <v/>
      </c>
      <c r="AY68" s="290" t="str">
        <f>IF($A68="","",受験申込書!$M$53)</f>
        <v/>
      </c>
      <c r="AZ68" s="290" t="str">
        <f>IF($A68="","",受験申込書!$N$28)</f>
        <v/>
      </c>
      <c r="BA68" s="290" t="str">
        <f>IF($A68="","",受験者名簿!AC74)</f>
        <v/>
      </c>
      <c r="BB68" s="290" t="str">
        <f>IF($A68="","",受験申込書!$M$44)</f>
        <v/>
      </c>
      <c r="BC68" s="290" t="str">
        <f>IF($A68="","",受験申込書!$M$46)</f>
        <v/>
      </c>
      <c r="BD68" s="290" t="str">
        <f t="shared" si="7"/>
        <v/>
      </c>
      <c r="BE68" s="290" t="str">
        <f>IF($A68="","",受験申込書!$M$47)</f>
        <v/>
      </c>
      <c r="BF68" s="290" t="str">
        <f>IF($A68="","",受験申込書!$M$48)</f>
        <v/>
      </c>
      <c r="BG68" s="290" t="str">
        <f t="shared" si="8"/>
        <v/>
      </c>
      <c r="BH68" s="290" t="str">
        <f t="shared" si="9"/>
        <v/>
      </c>
      <c r="BI68" s="290" t="str">
        <f>IF($A68="","",受験申込書!$M$13)</f>
        <v/>
      </c>
      <c r="BJ68" s="290" t="str">
        <f>IF($A68="","",受験申込書!$M$14)</f>
        <v/>
      </c>
    </row>
    <row r="69" spans="1:62" ht="15.75" customHeight="1" x14ac:dyDescent="0.15">
      <c r="A69" s="290" t="str">
        <f>IF(受験者名簿!$C75="","",受験者名簿!A75)</f>
        <v/>
      </c>
      <c r="B69" s="291" t="str">
        <f>IF($A69="","",受験者名簿!Z75)</f>
        <v/>
      </c>
      <c r="C69" s="291" t="str">
        <f t="shared" si="5"/>
        <v/>
      </c>
      <c r="D69" s="291" t="str">
        <f>IF($A69="","",受験者名簿!AA75)</f>
        <v/>
      </c>
      <c r="E69" s="290" t="str">
        <f>""</f>
        <v/>
      </c>
      <c r="F69" s="291" t="str">
        <f>IF($A69="","",TEXT(SUBSTITUTE(受験者名簿!J75,".","/"),"yyyy/mm/dd"))</f>
        <v/>
      </c>
      <c r="G69" s="290" t="str">
        <f>IF($A69="","",TRIM(受験者名簿!C75))</f>
        <v/>
      </c>
      <c r="H69" s="290" t="str">
        <f>IF($A69="","",TRIM(受験者名簿!D75))</f>
        <v/>
      </c>
      <c r="I69" s="290" t="str">
        <f>IF($A69="","",DBCS(TRIM(PHONETIC(受験者名簿!E75))))</f>
        <v/>
      </c>
      <c r="J69" s="290" t="str">
        <f>IF($A69="","",DBCS(TRIM(PHONETIC(受験者名簿!F75))))</f>
        <v/>
      </c>
      <c r="K69" s="290" t="str">
        <f>IF($A69="","",TRIM(PROPER(受験者名簿!G75)))</f>
        <v/>
      </c>
      <c r="L69" s="290" t="str">
        <f>IF($A69="","",TRIM(PROPER(受験者名簿!H75)))</f>
        <v/>
      </c>
      <c r="M69" s="290" t="str">
        <f>IF($A69="","",受験者名簿!M75&amp;"")</f>
        <v/>
      </c>
      <c r="N69" s="290" t="str">
        <f>IF($A69="","",受験者名簿!L75&amp;"")</f>
        <v/>
      </c>
      <c r="O69" s="290" t="str">
        <f>IF($A69="","",受験者名簿!N75&amp;"")</f>
        <v/>
      </c>
      <c r="P69" s="290" t="str">
        <f>IF($A69="","",受験者名簿!O75&amp;"")</f>
        <v/>
      </c>
      <c r="Q69" s="290" t="str">
        <f>IF($A69="","",受験者名簿!P75&amp;"")</f>
        <v/>
      </c>
      <c r="R69" s="290" t="str">
        <f>IF($A69="","",受験者名簿!Q75&amp;"")</f>
        <v/>
      </c>
      <c r="S69" s="290" t="str">
        <f>IF($A69="","",受験者名簿!R75&amp;"")</f>
        <v/>
      </c>
      <c r="T69" s="290" t="str">
        <f>IF($A69="","",受験者名簿!S75&amp;"")</f>
        <v/>
      </c>
      <c r="U69" s="290" t="str">
        <f>IF($A69="","",受験者名簿!T75&amp;"")</f>
        <v/>
      </c>
      <c r="V69" s="290" t="str">
        <f>IF($A69="","",受験者名簿!U75&amp;"")</f>
        <v/>
      </c>
      <c r="W69" s="290" t="str">
        <f>IF($A69="","",受験者名簿!V75&amp;"")</f>
        <v/>
      </c>
      <c r="X69" s="290" t="str">
        <f>IF($A69="","",受験者名簿!W75&amp;"")</f>
        <v/>
      </c>
      <c r="Y69" s="290" t="str">
        <f>""</f>
        <v/>
      </c>
      <c r="Z69" s="290" t="str">
        <f>""</f>
        <v/>
      </c>
      <c r="AA69" s="290" t="str">
        <f>""</f>
        <v/>
      </c>
      <c r="AB69" s="290" t="str">
        <f>""</f>
        <v/>
      </c>
      <c r="AC69" s="290" t="str">
        <f>IF($A69="","",受験者名簿!I75&amp;"")</f>
        <v/>
      </c>
      <c r="AD69" s="290" t="str">
        <f>""</f>
        <v/>
      </c>
      <c r="AE69" s="290" t="str">
        <f>""</f>
        <v/>
      </c>
      <c r="AF69" s="290" t="str">
        <f t="shared" si="6"/>
        <v/>
      </c>
      <c r="AG69" s="290" t="str">
        <f>IF($A69="","",受験者名簿!B75)</f>
        <v/>
      </c>
      <c r="AH69" s="290" t="str">
        <f>IF($A69="","",受験者名簿!AE75)</f>
        <v/>
      </c>
      <c r="AI69" s="292" t="str">
        <f>IF($A69="","",受験者名簿!AF75)</f>
        <v/>
      </c>
      <c r="AJ69" s="290" t="str">
        <f>IF($A69="","",受験者名簿!AG75)</f>
        <v/>
      </c>
      <c r="AK69" s="290" t="str">
        <f>IF($A69="","",受験者名簿!AH75)</f>
        <v/>
      </c>
      <c r="AL69" s="290" t="str">
        <f>IF($A69="","",受験申込書!$M$51)</f>
        <v/>
      </c>
      <c r="AM69" s="290" t="str">
        <f>IF($A69="","",受験申込書!$M$52)</f>
        <v/>
      </c>
      <c r="AN69" s="290" t="str">
        <f>IF($A69="","",受験申込書!$M$54)</f>
        <v/>
      </c>
      <c r="AO69" s="290" t="str">
        <f>IF($A69="","",受験申込書!$M$55)</f>
        <v/>
      </c>
      <c r="AP69" s="290" t="str">
        <f>IF($A69="","",受験申込書!$M$56)</f>
        <v/>
      </c>
      <c r="AQ69" s="290" t="str">
        <f>IF($A69="","",受験申込書!$M$57)</f>
        <v/>
      </c>
      <c r="AR69" s="290" t="str">
        <f>IF($A69="","",受験申込書!$M$58)</f>
        <v/>
      </c>
      <c r="AS69" s="290" t="str">
        <f>IF($A69="","",受験申込書!$M$59)</f>
        <v/>
      </c>
      <c r="AT69" s="290" t="str">
        <f>IF($A69="","",受験申込書!$M$60)</f>
        <v/>
      </c>
      <c r="AU69" s="290" t="str">
        <f>IF($A69="","",受験申込書!$M$61)</f>
        <v/>
      </c>
      <c r="AV69" s="290" t="str">
        <f>IF($A69="","",受験申込書!$M$62)</f>
        <v/>
      </c>
      <c r="AW69" s="290" t="str">
        <f>IF($A69="","",受験申込書!$M$63)</f>
        <v/>
      </c>
      <c r="AX69" s="290" t="str">
        <f>IF($A69="","",受験申込書!$M$53)</f>
        <v/>
      </c>
      <c r="AY69" s="290" t="str">
        <f>IF($A69="","",受験申込書!$M$53)</f>
        <v/>
      </c>
      <c r="AZ69" s="290" t="str">
        <f>IF($A69="","",受験申込書!$N$28)</f>
        <v/>
      </c>
      <c r="BA69" s="290" t="str">
        <f>IF($A69="","",受験者名簿!AC75)</f>
        <v/>
      </c>
      <c r="BB69" s="290" t="str">
        <f>IF($A69="","",受験申込書!$M$44)</f>
        <v/>
      </c>
      <c r="BC69" s="290" t="str">
        <f>IF($A69="","",受験申込書!$M$46)</f>
        <v/>
      </c>
      <c r="BD69" s="290" t="str">
        <f t="shared" si="7"/>
        <v/>
      </c>
      <c r="BE69" s="290" t="str">
        <f>IF($A69="","",受験申込書!$M$47)</f>
        <v/>
      </c>
      <c r="BF69" s="290" t="str">
        <f>IF($A69="","",受験申込書!$M$48)</f>
        <v/>
      </c>
      <c r="BG69" s="290" t="str">
        <f t="shared" si="8"/>
        <v/>
      </c>
      <c r="BH69" s="290" t="str">
        <f t="shared" si="9"/>
        <v/>
      </c>
      <c r="BI69" s="290" t="str">
        <f>IF($A69="","",受験申込書!$M$13)</f>
        <v/>
      </c>
      <c r="BJ69" s="290" t="str">
        <f>IF($A69="","",受験申込書!$M$14)</f>
        <v/>
      </c>
    </row>
    <row r="70" spans="1:62" ht="15.75" customHeight="1" x14ac:dyDescent="0.15">
      <c r="A70" s="290" t="str">
        <f>IF(受験者名簿!$C76="","",受験者名簿!A76)</f>
        <v/>
      </c>
      <c r="B70" s="291" t="str">
        <f>IF($A70="","",受験者名簿!Z76)</f>
        <v/>
      </c>
      <c r="C70" s="291" t="str">
        <f t="shared" si="5"/>
        <v/>
      </c>
      <c r="D70" s="291" t="str">
        <f>IF($A70="","",受験者名簿!AA76)</f>
        <v/>
      </c>
      <c r="E70" s="290" t="str">
        <f>""</f>
        <v/>
      </c>
      <c r="F70" s="291" t="str">
        <f>IF($A70="","",TEXT(SUBSTITUTE(受験者名簿!J76,".","/"),"yyyy/mm/dd"))</f>
        <v/>
      </c>
      <c r="G70" s="290" t="str">
        <f>IF($A70="","",TRIM(受験者名簿!C76))</f>
        <v/>
      </c>
      <c r="H70" s="290" t="str">
        <f>IF($A70="","",TRIM(受験者名簿!D76))</f>
        <v/>
      </c>
      <c r="I70" s="290" t="str">
        <f>IF($A70="","",DBCS(TRIM(PHONETIC(受験者名簿!E76))))</f>
        <v/>
      </c>
      <c r="J70" s="290" t="str">
        <f>IF($A70="","",DBCS(TRIM(PHONETIC(受験者名簿!F76))))</f>
        <v/>
      </c>
      <c r="K70" s="290" t="str">
        <f>IF($A70="","",TRIM(PROPER(受験者名簿!G76)))</f>
        <v/>
      </c>
      <c r="L70" s="290" t="str">
        <f>IF($A70="","",TRIM(PROPER(受験者名簿!H76)))</f>
        <v/>
      </c>
      <c r="M70" s="290" t="str">
        <f>IF($A70="","",受験者名簿!M76&amp;"")</f>
        <v/>
      </c>
      <c r="N70" s="290" t="str">
        <f>IF($A70="","",受験者名簿!L76&amp;"")</f>
        <v/>
      </c>
      <c r="O70" s="290" t="str">
        <f>IF($A70="","",受験者名簿!N76&amp;"")</f>
        <v/>
      </c>
      <c r="P70" s="290" t="str">
        <f>IF($A70="","",受験者名簿!O76&amp;"")</f>
        <v/>
      </c>
      <c r="Q70" s="290" t="str">
        <f>IF($A70="","",受験者名簿!P76&amp;"")</f>
        <v/>
      </c>
      <c r="R70" s="290" t="str">
        <f>IF($A70="","",受験者名簿!Q76&amp;"")</f>
        <v/>
      </c>
      <c r="S70" s="290" t="str">
        <f>IF($A70="","",受験者名簿!R76&amp;"")</f>
        <v/>
      </c>
      <c r="T70" s="290" t="str">
        <f>IF($A70="","",受験者名簿!S76&amp;"")</f>
        <v/>
      </c>
      <c r="U70" s="290" t="str">
        <f>IF($A70="","",受験者名簿!T76&amp;"")</f>
        <v/>
      </c>
      <c r="V70" s="290" t="str">
        <f>IF($A70="","",受験者名簿!U76&amp;"")</f>
        <v/>
      </c>
      <c r="W70" s="290" t="str">
        <f>IF($A70="","",受験者名簿!V76&amp;"")</f>
        <v/>
      </c>
      <c r="X70" s="290" t="str">
        <f>IF($A70="","",受験者名簿!W76&amp;"")</f>
        <v/>
      </c>
      <c r="Y70" s="290" t="str">
        <f>""</f>
        <v/>
      </c>
      <c r="Z70" s="290" t="str">
        <f>""</f>
        <v/>
      </c>
      <c r="AA70" s="290" t="str">
        <f>""</f>
        <v/>
      </c>
      <c r="AB70" s="290" t="str">
        <f>""</f>
        <v/>
      </c>
      <c r="AC70" s="290" t="str">
        <f>IF($A70="","",受験者名簿!I76&amp;"")</f>
        <v/>
      </c>
      <c r="AD70" s="290" t="str">
        <f>""</f>
        <v/>
      </c>
      <c r="AE70" s="290" t="str">
        <f>""</f>
        <v/>
      </c>
      <c r="AF70" s="290" t="str">
        <f t="shared" si="6"/>
        <v/>
      </c>
      <c r="AG70" s="290" t="str">
        <f>IF($A70="","",受験者名簿!B76)</f>
        <v/>
      </c>
      <c r="AH70" s="290" t="str">
        <f>IF($A70="","",受験者名簿!AE76)</f>
        <v/>
      </c>
      <c r="AI70" s="292" t="str">
        <f>IF($A70="","",受験者名簿!AF76)</f>
        <v/>
      </c>
      <c r="AJ70" s="290" t="str">
        <f>IF($A70="","",受験者名簿!AG76)</f>
        <v/>
      </c>
      <c r="AK70" s="290" t="str">
        <f>IF($A70="","",受験者名簿!AH76)</f>
        <v/>
      </c>
      <c r="AL70" s="290" t="str">
        <f>IF($A70="","",受験申込書!$M$51)</f>
        <v/>
      </c>
      <c r="AM70" s="290" t="str">
        <f>IF($A70="","",受験申込書!$M$52)</f>
        <v/>
      </c>
      <c r="AN70" s="290" t="str">
        <f>IF($A70="","",受験申込書!$M$54)</f>
        <v/>
      </c>
      <c r="AO70" s="290" t="str">
        <f>IF($A70="","",受験申込書!$M$55)</f>
        <v/>
      </c>
      <c r="AP70" s="290" t="str">
        <f>IF($A70="","",受験申込書!$M$56)</f>
        <v/>
      </c>
      <c r="AQ70" s="290" t="str">
        <f>IF($A70="","",受験申込書!$M$57)</f>
        <v/>
      </c>
      <c r="AR70" s="290" t="str">
        <f>IF($A70="","",受験申込書!$M$58)</f>
        <v/>
      </c>
      <c r="AS70" s="290" t="str">
        <f>IF($A70="","",受験申込書!$M$59)</f>
        <v/>
      </c>
      <c r="AT70" s="290" t="str">
        <f>IF($A70="","",受験申込書!$M$60)</f>
        <v/>
      </c>
      <c r="AU70" s="290" t="str">
        <f>IF($A70="","",受験申込書!$M$61)</f>
        <v/>
      </c>
      <c r="AV70" s="290" t="str">
        <f>IF($A70="","",受験申込書!$M$62)</f>
        <v/>
      </c>
      <c r="AW70" s="290" t="str">
        <f>IF($A70="","",受験申込書!$M$63)</f>
        <v/>
      </c>
      <c r="AX70" s="290" t="str">
        <f>IF($A70="","",受験申込書!$M$53)</f>
        <v/>
      </c>
      <c r="AY70" s="290" t="str">
        <f>IF($A70="","",受験申込書!$M$53)</f>
        <v/>
      </c>
      <c r="AZ70" s="290" t="str">
        <f>IF($A70="","",受験申込書!$N$28)</f>
        <v/>
      </c>
      <c r="BA70" s="290" t="str">
        <f>IF($A70="","",受験者名簿!AC76)</f>
        <v/>
      </c>
      <c r="BB70" s="290" t="str">
        <f>IF($A70="","",受験申込書!$M$44)</f>
        <v/>
      </c>
      <c r="BC70" s="290" t="str">
        <f>IF($A70="","",受験申込書!$M$46)</f>
        <v/>
      </c>
      <c r="BD70" s="290" t="str">
        <f t="shared" si="7"/>
        <v/>
      </c>
      <c r="BE70" s="290" t="str">
        <f>IF($A70="","",受験申込書!$M$47)</f>
        <v/>
      </c>
      <c r="BF70" s="290" t="str">
        <f>IF($A70="","",受験申込書!$M$48)</f>
        <v/>
      </c>
      <c r="BG70" s="290" t="str">
        <f t="shared" si="8"/>
        <v/>
      </c>
      <c r="BH70" s="290" t="str">
        <f t="shared" si="9"/>
        <v/>
      </c>
      <c r="BI70" s="290" t="str">
        <f>IF($A70="","",受験申込書!$M$13)</f>
        <v/>
      </c>
      <c r="BJ70" s="290" t="str">
        <f>IF($A70="","",受験申込書!$M$14)</f>
        <v/>
      </c>
    </row>
    <row r="71" spans="1:62" ht="15.75" customHeight="1" x14ac:dyDescent="0.15">
      <c r="A71" s="290" t="str">
        <f>IF(受験者名簿!$C77="","",受験者名簿!A77)</f>
        <v/>
      </c>
      <c r="B71" s="291" t="str">
        <f>IF($A71="","",受験者名簿!Z77)</f>
        <v/>
      </c>
      <c r="C71" s="291" t="str">
        <f t="shared" si="5"/>
        <v/>
      </c>
      <c r="D71" s="291" t="str">
        <f>IF($A71="","",受験者名簿!AA77)</f>
        <v/>
      </c>
      <c r="E71" s="290" t="str">
        <f>""</f>
        <v/>
      </c>
      <c r="F71" s="291" t="str">
        <f>IF($A71="","",TEXT(SUBSTITUTE(受験者名簿!J77,".","/"),"yyyy/mm/dd"))</f>
        <v/>
      </c>
      <c r="G71" s="290" t="str">
        <f>IF($A71="","",TRIM(受験者名簿!C77))</f>
        <v/>
      </c>
      <c r="H71" s="290" t="str">
        <f>IF($A71="","",TRIM(受験者名簿!D77))</f>
        <v/>
      </c>
      <c r="I71" s="290" t="str">
        <f>IF($A71="","",DBCS(TRIM(PHONETIC(受験者名簿!E77))))</f>
        <v/>
      </c>
      <c r="J71" s="290" t="str">
        <f>IF($A71="","",DBCS(TRIM(PHONETIC(受験者名簿!F77))))</f>
        <v/>
      </c>
      <c r="K71" s="290" t="str">
        <f>IF($A71="","",TRIM(PROPER(受験者名簿!G77)))</f>
        <v/>
      </c>
      <c r="L71" s="290" t="str">
        <f>IF($A71="","",TRIM(PROPER(受験者名簿!H77)))</f>
        <v/>
      </c>
      <c r="M71" s="290" t="str">
        <f>IF($A71="","",受験者名簿!M77&amp;"")</f>
        <v/>
      </c>
      <c r="N71" s="290" t="str">
        <f>IF($A71="","",受験者名簿!L77&amp;"")</f>
        <v/>
      </c>
      <c r="O71" s="290" t="str">
        <f>IF($A71="","",受験者名簿!N77&amp;"")</f>
        <v/>
      </c>
      <c r="P71" s="290" t="str">
        <f>IF($A71="","",受験者名簿!O77&amp;"")</f>
        <v/>
      </c>
      <c r="Q71" s="290" t="str">
        <f>IF($A71="","",受験者名簿!P77&amp;"")</f>
        <v/>
      </c>
      <c r="R71" s="290" t="str">
        <f>IF($A71="","",受験者名簿!Q77&amp;"")</f>
        <v/>
      </c>
      <c r="S71" s="290" t="str">
        <f>IF($A71="","",受験者名簿!R77&amp;"")</f>
        <v/>
      </c>
      <c r="T71" s="290" t="str">
        <f>IF($A71="","",受験者名簿!S77&amp;"")</f>
        <v/>
      </c>
      <c r="U71" s="290" t="str">
        <f>IF($A71="","",受験者名簿!T77&amp;"")</f>
        <v/>
      </c>
      <c r="V71" s="290" t="str">
        <f>IF($A71="","",受験者名簿!U77&amp;"")</f>
        <v/>
      </c>
      <c r="W71" s="290" t="str">
        <f>IF($A71="","",受験者名簿!V77&amp;"")</f>
        <v/>
      </c>
      <c r="X71" s="290" t="str">
        <f>IF($A71="","",受験者名簿!W77&amp;"")</f>
        <v/>
      </c>
      <c r="Y71" s="290" t="str">
        <f>""</f>
        <v/>
      </c>
      <c r="Z71" s="290" t="str">
        <f>""</f>
        <v/>
      </c>
      <c r="AA71" s="290" t="str">
        <f>""</f>
        <v/>
      </c>
      <c r="AB71" s="290" t="str">
        <f>""</f>
        <v/>
      </c>
      <c r="AC71" s="290" t="str">
        <f>IF($A71="","",受験者名簿!I77&amp;"")</f>
        <v/>
      </c>
      <c r="AD71" s="290" t="str">
        <f>""</f>
        <v/>
      </c>
      <c r="AE71" s="290" t="str">
        <f>""</f>
        <v/>
      </c>
      <c r="AF71" s="290" t="str">
        <f t="shared" si="6"/>
        <v/>
      </c>
      <c r="AG71" s="290" t="str">
        <f>IF($A71="","",受験者名簿!B77)</f>
        <v/>
      </c>
      <c r="AH71" s="290" t="str">
        <f>IF($A71="","",受験者名簿!AE77)</f>
        <v/>
      </c>
      <c r="AI71" s="292" t="str">
        <f>IF($A71="","",受験者名簿!AF77)</f>
        <v/>
      </c>
      <c r="AJ71" s="290" t="str">
        <f>IF($A71="","",受験者名簿!AG77)</f>
        <v/>
      </c>
      <c r="AK71" s="290" t="str">
        <f>IF($A71="","",受験者名簿!AH77)</f>
        <v/>
      </c>
      <c r="AL71" s="290" t="str">
        <f>IF($A71="","",受験申込書!$M$51)</f>
        <v/>
      </c>
      <c r="AM71" s="290" t="str">
        <f>IF($A71="","",受験申込書!$M$52)</f>
        <v/>
      </c>
      <c r="AN71" s="290" t="str">
        <f>IF($A71="","",受験申込書!$M$54)</f>
        <v/>
      </c>
      <c r="AO71" s="290" t="str">
        <f>IF($A71="","",受験申込書!$M$55)</f>
        <v/>
      </c>
      <c r="AP71" s="290" t="str">
        <f>IF($A71="","",受験申込書!$M$56)</f>
        <v/>
      </c>
      <c r="AQ71" s="290" t="str">
        <f>IF($A71="","",受験申込書!$M$57)</f>
        <v/>
      </c>
      <c r="AR71" s="290" t="str">
        <f>IF($A71="","",受験申込書!$M$58)</f>
        <v/>
      </c>
      <c r="AS71" s="290" t="str">
        <f>IF($A71="","",受験申込書!$M$59)</f>
        <v/>
      </c>
      <c r="AT71" s="290" t="str">
        <f>IF($A71="","",受験申込書!$M$60)</f>
        <v/>
      </c>
      <c r="AU71" s="290" t="str">
        <f>IF($A71="","",受験申込書!$M$61)</f>
        <v/>
      </c>
      <c r="AV71" s="290" t="str">
        <f>IF($A71="","",受験申込書!$M$62)</f>
        <v/>
      </c>
      <c r="AW71" s="290" t="str">
        <f>IF($A71="","",受験申込書!$M$63)</f>
        <v/>
      </c>
      <c r="AX71" s="290" t="str">
        <f>IF($A71="","",受験申込書!$M$53)</f>
        <v/>
      </c>
      <c r="AY71" s="290" t="str">
        <f>IF($A71="","",受験申込書!$M$53)</f>
        <v/>
      </c>
      <c r="AZ71" s="290" t="str">
        <f>IF($A71="","",受験申込書!$N$28)</f>
        <v/>
      </c>
      <c r="BA71" s="290" t="str">
        <f>IF($A71="","",受験者名簿!AC77)</f>
        <v/>
      </c>
      <c r="BB71" s="290" t="str">
        <f>IF($A71="","",受験申込書!$M$44)</f>
        <v/>
      </c>
      <c r="BC71" s="290" t="str">
        <f>IF($A71="","",受験申込書!$M$46)</f>
        <v/>
      </c>
      <c r="BD71" s="290" t="str">
        <f t="shared" si="7"/>
        <v/>
      </c>
      <c r="BE71" s="290" t="str">
        <f>IF($A71="","",受験申込書!$M$47)</f>
        <v/>
      </c>
      <c r="BF71" s="290" t="str">
        <f>IF($A71="","",受験申込書!$M$48)</f>
        <v/>
      </c>
      <c r="BG71" s="290" t="str">
        <f t="shared" si="8"/>
        <v/>
      </c>
      <c r="BH71" s="290" t="str">
        <f t="shared" si="9"/>
        <v/>
      </c>
      <c r="BI71" s="290" t="str">
        <f>IF($A71="","",受験申込書!$M$13)</f>
        <v/>
      </c>
      <c r="BJ71" s="290" t="str">
        <f>IF($A71="","",受験申込書!$M$14)</f>
        <v/>
      </c>
    </row>
    <row r="72" spans="1:62" ht="15.75" customHeight="1" x14ac:dyDescent="0.15">
      <c r="A72" s="290" t="str">
        <f>IF(受験者名簿!$C78="","",受験者名簿!A78)</f>
        <v/>
      </c>
      <c r="B72" s="291" t="str">
        <f>IF($A72="","",受験者名簿!Z78)</f>
        <v/>
      </c>
      <c r="C72" s="291" t="str">
        <f t="shared" si="5"/>
        <v/>
      </c>
      <c r="D72" s="291" t="str">
        <f>IF($A72="","",受験者名簿!AA78)</f>
        <v/>
      </c>
      <c r="E72" s="290" t="str">
        <f>""</f>
        <v/>
      </c>
      <c r="F72" s="291" t="str">
        <f>IF($A72="","",TEXT(SUBSTITUTE(受験者名簿!J78,".","/"),"yyyy/mm/dd"))</f>
        <v/>
      </c>
      <c r="G72" s="290" t="str">
        <f>IF($A72="","",TRIM(受験者名簿!C78))</f>
        <v/>
      </c>
      <c r="H72" s="290" t="str">
        <f>IF($A72="","",TRIM(受験者名簿!D78))</f>
        <v/>
      </c>
      <c r="I72" s="290" t="str">
        <f>IF($A72="","",DBCS(TRIM(PHONETIC(受験者名簿!E78))))</f>
        <v/>
      </c>
      <c r="J72" s="290" t="str">
        <f>IF($A72="","",DBCS(TRIM(PHONETIC(受験者名簿!F78))))</f>
        <v/>
      </c>
      <c r="K72" s="290" t="str">
        <f>IF($A72="","",TRIM(PROPER(受験者名簿!G78)))</f>
        <v/>
      </c>
      <c r="L72" s="290" t="str">
        <f>IF($A72="","",TRIM(PROPER(受験者名簿!H78)))</f>
        <v/>
      </c>
      <c r="M72" s="290" t="str">
        <f>IF($A72="","",受験者名簿!M78&amp;"")</f>
        <v/>
      </c>
      <c r="N72" s="290" t="str">
        <f>IF($A72="","",受験者名簿!L78&amp;"")</f>
        <v/>
      </c>
      <c r="O72" s="290" t="str">
        <f>IF($A72="","",受験者名簿!N78&amp;"")</f>
        <v/>
      </c>
      <c r="P72" s="290" t="str">
        <f>IF($A72="","",受験者名簿!O78&amp;"")</f>
        <v/>
      </c>
      <c r="Q72" s="290" t="str">
        <f>IF($A72="","",受験者名簿!P78&amp;"")</f>
        <v/>
      </c>
      <c r="R72" s="290" t="str">
        <f>IF($A72="","",受験者名簿!Q78&amp;"")</f>
        <v/>
      </c>
      <c r="S72" s="290" t="str">
        <f>IF($A72="","",受験者名簿!R78&amp;"")</f>
        <v/>
      </c>
      <c r="T72" s="290" t="str">
        <f>IF($A72="","",受験者名簿!S78&amp;"")</f>
        <v/>
      </c>
      <c r="U72" s="290" t="str">
        <f>IF($A72="","",受験者名簿!T78&amp;"")</f>
        <v/>
      </c>
      <c r="V72" s="290" t="str">
        <f>IF($A72="","",受験者名簿!U78&amp;"")</f>
        <v/>
      </c>
      <c r="W72" s="290" t="str">
        <f>IF($A72="","",受験者名簿!V78&amp;"")</f>
        <v/>
      </c>
      <c r="X72" s="290" t="str">
        <f>IF($A72="","",受験者名簿!W78&amp;"")</f>
        <v/>
      </c>
      <c r="Y72" s="290" t="str">
        <f>""</f>
        <v/>
      </c>
      <c r="Z72" s="290" t="str">
        <f>""</f>
        <v/>
      </c>
      <c r="AA72" s="290" t="str">
        <f>""</f>
        <v/>
      </c>
      <c r="AB72" s="290" t="str">
        <f>""</f>
        <v/>
      </c>
      <c r="AC72" s="290" t="str">
        <f>IF($A72="","",受験者名簿!I78&amp;"")</f>
        <v/>
      </c>
      <c r="AD72" s="290" t="str">
        <f>""</f>
        <v/>
      </c>
      <c r="AE72" s="290" t="str">
        <f>""</f>
        <v/>
      </c>
      <c r="AF72" s="290" t="str">
        <f t="shared" si="6"/>
        <v/>
      </c>
      <c r="AG72" s="290" t="str">
        <f>IF($A72="","",受験者名簿!B78)</f>
        <v/>
      </c>
      <c r="AH72" s="290" t="str">
        <f>IF($A72="","",受験者名簿!AE78)</f>
        <v/>
      </c>
      <c r="AI72" s="292" t="str">
        <f>IF($A72="","",受験者名簿!AF78)</f>
        <v/>
      </c>
      <c r="AJ72" s="290" t="str">
        <f>IF($A72="","",受験者名簿!AG78)</f>
        <v/>
      </c>
      <c r="AK72" s="290" t="str">
        <f>IF($A72="","",受験者名簿!AH78)</f>
        <v/>
      </c>
      <c r="AL72" s="290" t="str">
        <f>IF($A72="","",受験申込書!$M$51)</f>
        <v/>
      </c>
      <c r="AM72" s="290" t="str">
        <f>IF($A72="","",受験申込書!$M$52)</f>
        <v/>
      </c>
      <c r="AN72" s="290" t="str">
        <f>IF($A72="","",受験申込書!$M$54)</f>
        <v/>
      </c>
      <c r="AO72" s="290" t="str">
        <f>IF($A72="","",受験申込書!$M$55)</f>
        <v/>
      </c>
      <c r="AP72" s="290" t="str">
        <f>IF($A72="","",受験申込書!$M$56)</f>
        <v/>
      </c>
      <c r="AQ72" s="290" t="str">
        <f>IF($A72="","",受験申込書!$M$57)</f>
        <v/>
      </c>
      <c r="AR72" s="290" t="str">
        <f>IF($A72="","",受験申込書!$M$58)</f>
        <v/>
      </c>
      <c r="AS72" s="290" t="str">
        <f>IF($A72="","",受験申込書!$M$59)</f>
        <v/>
      </c>
      <c r="AT72" s="290" t="str">
        <f>IF($A72="","",受験申込書!$M$60)</f>
        <v/>
      </c>
      <c r="AU72" s="290" t="str">
        <f>IF($A72="","",受験申込書!$M$61)</f>
        <v/>
      </c>
      <c r="AV72" s="290" t="str">
        <f>IF($A72="","",受験申込書!$M$62)</f>
        <v/>
      </c>
      <c r="AW72" s="290" t="str">
        <f>IF($A72="","",受験申込書!$M$63)</f>
        <v/>
      </c>
      <c r="AX72" s="290" t="str">
        <f>IF($A72="","",受験申込書!$M$53)</f>
        <v/>
      </c>
      <c r="AY72" s="290" t="str">
        <f>IF($A72="","",受験申込書!$M$53)</f>
        <v/>
      </c>
      <c r="AZ72" s="290" t="str">
        <f>IF($A72="","",受験申込書!$N$28)</f>
        <v/>
      </c>
      <c r="BA72" s="290" t="str">
        <f>IF($A72="","",受験者名簿!AC78)</f>
        <v/>
      </c>
      <c r="BB72" s="290" t="str">
        <f>IF($A72="","",受験申込書!$M$44)</f>
        <v/>
      </c>
      <c r="BC72" s="290" t="str">
        <f>IF($A72="","",受験申込書!$M$46)</f>
        <v/>
      </c>
      <c r="BD72" s="290" t="str">
        <f t="shared" si="7"/>
        <v/>
      </c>
      <c r="BE72" s="290" t="str">
        <f>IF($A72="","",受験申込書!$M$47)</f>
        <v/>
      </c>
      <c r="BF72" s="290" t="str">
        <f>IF($A72="","",受験申込書!$M$48)</f>
        <v/>
      </c>
      <c r="BG72" s="290" t="str">
        <f t="shared" si="8"/>
        <v/>
      </c>
      <c r="BH72" s="290" t="str">
        <f t="shared" si="9"/>
        <v/>
      </c>
      <c r="BI72" s="290" t="str">
        <f>IF($A72="","",受験申込書!$M$13)</f>
        <v/>
      </c>
      <c r="BJ72" s="290" t="str">
        <f>IF($A72="","",受験申込書!$M$14)</f>
        <v/>
      </c>
    </row>
    <row r="73" spans="1:62" ht="15.75" customHeight="1" x14ac:dyDescent="0.15">
      <c r="A73" s="290" t="str">
        <f>IF(受験者名簿!$C79="","",受験者名簿!A79)</f>
        <v/>
      </c>
      <c r="B73" s="291" t="str">
        <f>IF($A73="","",受験者名簿!Z79)</f>
        <v/>
      </c>
      <c r="C73" s="291" t="str">
        <f t="shared" si="5"/>
        <v/>
      </c>
      <c r="D73" s="291" t="str">
        <f>IF($A73="","",受験者名簿!AA79)</f>
        <v/>
      </c>
      <c r="E73" s="290" t="str">
        <f>""</f>
        <v/>
      </c>
      <c r="F73" s="291" t="str">
        <f>IF($A73="","",TEXT(SUBSTITUTE(受験者名簿!J79,".","/"),"yyyy/mm/dd"))</f>
        <v/>
      </c>
      <c r="G73" s="290" t="str">
        <f>IF($A73="","",TRIM(受験者名簿!C79))</f>
        <v/>
      </c>
      <c r="H73" s="290" t="str">
        <f>IF($A73="","",TRIM(受験者名簿!D79))</f>
        <v/>
      </c>
      <c r="I73" s="290" t="str">
        <f>IF($A73="","",DBCS(TRIM(PHONETIC(受験者名簿!E79))))</f>
        <v/>
      </c>
      <c r="J73" s="290" t="str">
        <f>IF($A73="","",DBCS(TRIM(PHONETIC(受験者名簿!F79))))</f>
        <v/>
      </c>
      <c r="K73" s="290" t="str">
        <f>IF($A73="","",TRIM(PROPER(受験者名簿!G79)))</f>
        <v/>
      </c>
      <c r="L73" s="290" t="str">
        <f>IF($A73="","",TRIM(PROPER(受験者名簿!H79)))</f>
        <v/>
      </c>
      <c r="M73" s="290" t="str">
        <f>IF($A73="","",受験者名簿!M79&amp;"")</f>
        <v/>
      </c>
      <c r="N73" s="290" t="str">
        <f>IF($A73="","",受験者名簿!L79&amp;"")</f>
        <v/>
      </c>
      <c r="O73" s="290" t="str">
        <f>IF($A73="","",受験者名簿!N79&amp;"")</f>
        <v/>
      </c>
      <c r="P73" s="290" t="str">
        <f>IF($A73="","",受験者名簿!O79&amp;"")</f>
        <v/>
      </c>
      <c r="Q73" s="290" t="str">
        <f>IF($A73="","",受験者名簿!P79&amp;"")</f>
        <v/>
      </c>
      <c r="R73" s="290" t="str">
        <f>IF($A73="","",受験者名簿!Q79&amp;"")</f>
        <v/>
      </c>
      <c r="S73" s="290" t="str">
        <f>IF($A73="","",受験者名簿!R79&amp;"")</f>
        <v/>
      </c>
      <c r="T73" s="290" t="str">
        <f>IF($A73="","",受験者名簿!S79&amp;"")</f>
        <v/>
      </c>
      <c r="U73" s="290" t="str">
        <f>IF($A73="","",受験者名簿!T79&amp;"")</f>
        <v/>
      </c>
      <c r="V73" s="290" t="str">
        <f>IF($A73="","",受験者名簿!U79&amp;"")</f>
        <v/>
      </c>
      <c r="W73" s="290" t="str">
        <f>IF($A73="","",受験者名簿!V79&amp;"")</f>
        <v/>
      </c>
      <c r="X73" s="290" t="str">
        <f>IF($A73="","",受験者名簿!W79&amp;"")</f>
        <v/>
      </c>
      <c r="Y73" s="290" t="str">
        <f>""</f>
        <v/>
      </c>
      <c r="Z73" s="290" t="str">
        <f>""</f>
        <v/>
      </c>
      <c r="AA73" s="290" t="str">
        <f>""</f>
        <v/>
      </c>
      <c r="AB73" s="290" t="str">
        <f>""</f>
        <v/>
      </c>
      <c r="AC73" s="290" t="str">
        <f>IF($A73="","",受験者名簿!I79&amp;"")</f>
        <v/>
      </c>
      <c r="AD73" s="290" t="str">
        <f>""</f>
        <v/>
      </c>
      <c r="AE73" s="290" t="str">
        <f>""</f>
        <v/>
      </c>
      <c r="AF73" s="290" t="str">
        <f t="shared" si="6"/>
        <v/>
      </c>
      <c r="AG73" s="290" t="str">
        <f>IF($A73="","",受験者名簿!B79)</f>
        <v/>
      </c>
      <c r="AH73" s="290" t="str">
        <f>IF($A73="","",受験者名簿!AE79)</f>
        <v/>
      </c>
      <c r="AI73" s="292" t="str">
        <f>IF($A73="","",受験者名簿!AF79)</f>
        <v/>
      </c>
      <c r="AJ73" s="290" t="str">
        <f>IF($A73="","",受験者名簿!AG79)</f>
        <v/>
      </c>
      <c r="AK73" s="290" t="str">
        <f>IF($A73="","",受験者名簿!AH79)</f>
        <v/>
      </c>
      <c r="AL73" s="290" t="str">
        <f>IF($A73="","",受験申込書!$M$51)</f>
        <v/>
      </c>
      <c r="AM73" s="290" t="str">
        <f>IF($A73="","",受験申込書!$M$52)</f>
        <v/>
      </c>
      <c r="AN73" s="290" t="str">
        <f>IF($A73="","",受験申込書!$M$54)</f>
        <v/>
      </c>
      <c r="AO73" s="290" t="str">
        <f>IF($A73="","",受験申込書!$M$55)</f>
        <v/>
      </c>
      <c r="AP73" s="290" t="str">
        <f>IF($A73="","",受験申込書!$M$56)</f>
        <v/>
      </c>
      <c r="AQ73" s="290" t="str">
        <f>IF($A73="","",受験申込書!$M$57)</f>
        <v/>
      </c>
      <c r="AR73" s="290" t="str">
        <f>IF($A73="","",受験申込書!$M$58)</f>
        <v/>
      </c>
      <c r="AS73" s="290" t="str">
        <f>IF($A73="","",受験申込書!$M$59)</f>
        <v/>
      </c>
      <c r="AT73" s="290" t="str">
        <f>IF($A73="","",受験申込書!$M$60)</f>
        <v/>
      </c>
      <c r="AU73" s="290" t="str">
        <f>IF($A73="","",受験申込書!$M$61)</f>
        <v/>
      </c>
      <c r="AV73" s="290" t="str">
        <f>IF($A73="","",受験申込書!$M$62)</f>
        <v/>
      </c>
      <c r="AW73" s="290" t="str">
        <f>IF($A73="","",受験申込書!$M$63)</f>
        <v/>
      </c>
      <c r="AX73" s="290" t="str">
        <f>IF($A73="","",受験申込書!$M$53)</f>
        <v/>
      </c>
      <c r="AY73" s="290" t="str">
        <f>IF($A73="","",受験申込書!$M$53)</f>
        <v/>
      </c>
      <c r="AZ73" s="290" t="str">
        <f>IF($A73="","",受験申込書!$N$28)</f>
        <v/>
      </c>
      <c r="BA73" s="290" t="str">
        <f>IF($A73="","",受験者名簿!AC79)</f>
        <v/>
      </c>
      <c r="BB73" s="290" t="str">
        <f>IF($A73="","",受験申込書!$M$44)</f>
        <v/>
      </c>
      <c r="BC73" s="290" t="str">
        <f>IF($A73="","",受験申込書!$M$46)</f>
        <v/>
      </c>
      <c r="BD73" s="290" t="str">
        <f t="shared" si="7"/>
        <v/>
      </c>
      <c r="BE73" s="290" t="str">
        <f>IF($A73="","",受験申込書!$M$47)</f>
        <v/>
      </c>
      <c r="BF73" s="290" t="str">
        <f>IF($A73="","",受験申込書!$M$48)</f>
        <v/>
      </c>
      <c r="BG73" s="290" t="str">
        <f t="shared" si="8"/>
        <v/>
      </c>
      <c r="BH73" s="290" t="str">
        <f t="shared" si="9"/>
        <v/>
      </c>
      <c r="BI73" s="290" t="str">
        <f>IF($A73="","",受験申込書!$M$13)</f>
        <v/>
      </c>
      <c r="BJ73" s="290" t="str">
        <f>IF($A73="","",受験申込書!$M$14)</f>
        <v/>
      </c>
    </row>
    <row r="74" spans="1:62" ht="15.75" customHeight="1" x14ac:dyDescent="0.15">
      <c r="A74" s="290" t="str">
        <f>IF(受験者名簿!$C80="","",受験者名簿!A80)</f>
        <v/>
      </c>
      <c r="B74" s="291" t="str">
        <f>IF($A74="","",受験者名簿!Z80)</f>
        <v/>
      </c>
      <c r="C74" s="291" t="str">
        <f t="shared" si="5"/>
        <v/>
      </c>
      <c r="D74" s="291" t="str">
        <f>IF($A74="","",受験者名簿!AA80)</f>
        <v/>
      </c>
      <c r="E74" s="290" t="str">
        <f>""</f>
        <v/>
      </c>
      <c r="F74" s="291" t="str">
        <f>IF($A74="","",TEXT(SUBSTITUTE(受験者名簿!J80,".","/"),"yyyy/mm/dd"))</f>
        <v/>
      </c>
      <c r="G74" s="290" t="str">
        <f>IF($A74="","",TRIM(受験者名簿!C80))</f>
        <v/>
      </c>
      <c r="H74" s="290" t="str">
        <f>IF($A74="","",TRIM(受験者名簿!D80))</f>
        <v/>
      </c>
      <c r="I74" s="290" t="str">
        <f>IF($A74="","",DBCS(TRIM(PHONETIC(受験者名簿!E80))))</f>
        <v/>
      </c>
      <c r="J74" s="290" t="str">
        <f>IF($A74="","",DBCS(TRIM(PHONETIC(受験者名簿!F80))))</f>
        <v/>
      </c>
      <c r="K74" s="290" t="str">
        <f>IF($A74="","",TRIM(PROPER(受験者名簿!G80)))</f>
        <v/>
      </c>
      <c r="L74" s="290" t="str">
        <f>IF($A74="","",TRIM(PROPER(受験者名簿!H80)))</f>
        <v/>
      </c>
      <c r="M74" s="290" t="str">
        <f>IF($A74="","",受験者名簿!M80&amp;"")</f>
        <v/>
      </c>
      <c r="N74" s="290" t="str">
        <f>IF($A74="","",受験者名簿!L80&amp;"")</f>
        <v/>
      </c>
      <c r="O74" s="290" t="str">
        <f>IF($A74="","",受験者名簿!N80&amp;"")</f>
        <v/>
      </c>
      <c r="P74" s="290" t="str">
        <f>IF($A74="","",受験者名簿!O80&amp;"")</f>
        <v/>
      </c>
      <c r="Q74" s="290" t="str">
        <f>IF($A74="","",受験者名簿!P80&amp;"")</f>
        <v/>
      </c>
      <c r="R74" s="290" t="str">
        <f>IF($A74="","",受験者名簿!Q80&amp;"")</f>
        <v/>
      </c>
      <c r="S74" s="290" t="str">
        <f>IF($A74="","",受験者名簿!R80&amp;"")</f>
        <v/>
      </c>
      <c r="T74" s="290" t="str">
        <f>IF($A74="","",受験者名簿!S80&amp;"")</f>
        <v/>
      </c>
      <c r="U74" s="290" t="str">
        <f>IF($A74="","",受験者名簿!T80&amp;"")</f>
        <v/>
      </c>
      <c r="V74" s="290" t="str">
        <f>IF($A74="","",受験者名簿!U80&amp;"")</f>
        <v/>
      </c>
      <c r="W74" s="290" t="str">
        <f>IF($A74="","",受験者名簿!V80&amp;"")</f>
        <v/>
      </c>
      <c r="X74" s="290" t="str">
        <f>IF($A74="","",受験者名簿!W80&amp;"")</f>
        <v/>
      </c>
      <c r="Y74" s="290" t="str">
        <f>""</f>
        <v/>
      </c>
      <c r="Z74" s="290" t="str">
        <f>""</f>
        <v/>
      </c>
      <c r="AA74" s="290" t="str">
        <f>""</f>
        <v/>
      </c>
      <c r="AB74" s="290" t="str">
        <f>""</f>
        <v/>
      </c>
      <c r="AC74" s="290" t="str">
        <f>IF($A74="","",受験者名簿!I80&amp;"")</f>
        <v/>
      </c>
      <c r="AD74" s="290" t="str">
        <f>""</f>
        <v/>
      </c>
      <c r="AE74" s="290" t="str">
        <f>""</f>
        <v/>
      </c>
      <c r="AF74" s="290" t="str">
        <f t="shared" si="6"/>
        <v/>
      </c>
      <c r="AG74" s="290" t="str">
        <f>IF($A74="","",受験者名簿!B80)</f>
        <v/>
      </c>
      <c r="AH74" s="290" t="str">
        <f>IF($A74="","",受験者名簿!AE80)</f>
        <v/>
      </c>
      <c r="AI74" s="292" t="str">
        <f>IF($A74="","",受験者名簿!AF80)</f>
        <v/>
      </c>
      <c r="AJ74" s="290" t="str">
        <f>IF($A74="","",受験者名簿!AG80)</f>
        <v/>
      </c>
      <c r="AK74" s="290" t="str">
        <f>IF($A74="","",受験者名簿!AH80)</f>
        <v/>
      </c>
      <c r="AL74" s="290" t="str">
        <f>IF($A74="","",受験申込書!$M$51)</f>
        <v/>
      </c>
      <c r="AM74" s="290" t="str">
        <f>IF($A74="","",受験申込書!$M$52)</f>
        <v/>
      </c>
      <c r="AN74" s="290" t="str">
        <f>IF($A74="","",受験申込書!$M$54)</f>
        <v/>
      </c>
      <c r="AO74" s="290" t="str">
        <f>IF($A74="","",受験申込書!$M$55)</f>
        <v/>
      </c>
      <c r="AP74" s="290" t="str">
        <f>IF($A74="","",受験申込書!$M$56)</f>
        <v/>
      </c>
      <c r="AQ74" s="290" t="str">
        <f>IF($A74="","",受験申込書!$M$57)</f>
        <v/>
      </c>
      <c r="AR74" s="290" t="str">
        <f>IF($A74="","",受験申込書!$M$58)</f>
        <v/>
      </c>
      <c r="AS74" s="290" t="str">
        <f>IF($A74="","",受験申込書!$M$59)</f>
        <v/>
      </c>
      <c r="AT74" s="290" t="str">
        <f>IF($A74="","",受験申込書!$M$60)</f>
        <v/>
      </c>
      <c r="AU74" s="290" t="str">
        <f>IF($A74="","",受験申込書!$M$61)</f>
        <v/>
      </c>
      <c r="AV74" s="290" t="str">
        <f>IF($A74="","",受験申込書!$M$62)</f>
        <v/>
      </c>
      <c r="AW74" s="290" t="str">
        <f>IF($A74="","",受験申込書!$M$63)</f>
        <v/>
      </c>
      <c r="AX74" s="290" t="str">
        <f>IF($A74="","",受験申込書!$M$53)</f>
        <v/>
      </c>
      <c r="AY74" s="290" t="str">
        <f>IF($A74="","",受験申込書!$M$53)</f>
        <v/>
      </c>
      <c r="AZ74" s="290" t="str">
        <f>IF($A74="","",受験申込書!$N$28)</f>
        <v/>
      </c>
      <c r="BA74" s="290" t="str">
        <f>IF($A74="","",受験者名簿!AC80)</f>
        <v/>
      </c>
      <c r="BB74" s="290" t="str">
        <f>IF($A74="","",受験申込書!$M$44)</f>
        <v/>
      </c>
      <c r="BC74" s="290" t="str">
        <f>IF($A74="","",受験申込書!$M$46)</f>
        <v/>
      </c>
      <c r="BD74" s="290" t="str">
        <f t="shared" si="7"/>
        <v/>
      </c>
      <c r="BE74" s="290" t="str">
        <f>IF($A74="","",受験申込書!$M$47)</f>
        <v/>
      </c>
      <c r="BF74" s="290" t="str">
        <f>IF($A74="","",受験申込書!$M$48)</f>
        <v/>
      </c>
      <c r="BG74" s="290" t="str">
        <f t="shared" si="8"/>
        <v/>
      </c>
      <c r="BH74" s="290" t="str">
        <f t="shared" si="9"/>
        <v/>
      </c>
      <c r="BI74" s="290" t="str">
        <f>IF($A74="","",受験申込書!$M$13)</f>
        <v/>
      </c>
      <c r="BJ74" s="290" t="str">
        <f>IF($A74="","",受験申込書!$M$14)</f>
        <v/>
      </c>
    </row>
    <row r="75" spans="1:62" ht="15.75" customHeight="1" x14ac:dyDescent="0.15">
      <c r="A75" s="290" t="str">
        <f>IF(受験者名簿!$C81="","",受験者名簿!A81)</f>
        <v/>
      </c>
      <c r="B75" s="291" t="str">
        <f>IF($A75="","",受験者名簿!Z81)</f>
        <v/>
      </c>
      <c r="C75" s="291" t="str">
        <f t="shared" si="5"/>
        <v/>
      </c>
      <c r="D75" s="291" t="str">
        <f>IF($A75="","",受験者名簿!AA81)</f>
        <v/>
      </c>
      <c r="E75" s="290" t="str">
        <f>""</f>
        <v/>
      </c>
      <c r="F75" s="291" t="str">
        <f>IF($A75="","",TEXT(SUBSTITUTE(受験者名簿!J81,".","/"),"yyyy/mm/dd"))</f>
        <v/>
      </c>
      <c r="G75" s="290" t="str">
        <f>IF($A75="","",TRIM(受験者名簿!C81))</f>
        <v/>
      </c>
      <c r="H75" s="290" t="str">
        <f>IF($A75="","",TRIM(受験者名簿!D81))</f>
        <v/>
      </c>
      <c r="I75" s="290" t="str">
        <f>IF($A75="","",DBCS(TRIM(PHONETIC(受験者名簿!E81))))</f>
        <v/>
      </c>
      <c r="J75" s="290" t="str">
        <f>IF($A75="","",DBCS(TRIM(PHONETIC(受験者名簿!F81))))</f>
        <v/>
      </c>
      <c r="K75" s="290" t="str">
        <f>IF($A75="","",TRIM(PROPER(受験者名簿!G81)))</f>
        <v/>
      </c>
      <c r="L75" s="290" t="str">
        <f>IF($A75="","",TRIM(PROPER(受験者名簿!H81)))</f>
        <v/>
      </c>
      <c r="M75" s="290" t="str">
        <f>IF($A75="","",受験者名簿!M81&amp;"")</f>
        <v/>
      </c>
      <c r="N75" s="290" t="str">
        <f>IF($A75="","",受験者名簿!L81&amp;"")</f>
        <v/>
      </c>
      <c r="O75" s="290" t="str">
        <f>IF($A75="","",受験者名簿!N81&amp;"")</f>
        <v/>
      </c>
      <c r="P75" s="290" t="str">
        <f>IF($A75="","",受験者名簿!O81&amp;"")</f>
        <v/>
      </c>
      <c r="Q75" s="290" t="str">
        <f>IF($A75="","",受験者名簿!P81&amp;"")</f>
        <v/>
      </c>
      <c r="R75" s="290" t="str">
        <f>IF($A75="","",受験者名簿!Q81&amp;"")</f>
        <v/>
      </c>
      <c r="S75" s="290" t="str">
        <f>IF($A75="","",受験者名簿!R81&amp;"")</f>
        <v/>
      </c>
      <c r="T75" s="290" t="str">
        <f>IF($A75="","",受験者名簿!S81&amp;"")</f>
        <v/>
      </c>
      <c r="U75" s="290" t="str">
        <f>IF($A75="","",受験者名簿!T81&amp;"")</f>
        <v/>
      </c>
      <c r="V75" s="290" t="str">
        <f>IF($A75="","",受験者名簿!U81&amp;"")</f>
        <v/>
      </c>
      <c r="W75" s="290" t="str">
        <f>IF($A75="","",受験者名簿!V81&amp;"")</f>
        <v/>
      </c>
      <c r="X75" s="290" t="str">
        <f>IF($A75="","",受験者名簿!W81&amp;"")</f>
        <v/>
      </c>
      <c r="Y75" s="290" t="str">
        <f>""</f>
        <v/>
      </c>
      <c r="Z75" s="290" t="str">
        <f>""</f>
        <v/>
      </c>
      <c r="AA75" s="290" t="str">
        <f>""</f>
        <v/>
      </c>
      <c r="AB75" s="290" t="str">
        <f>""</f>
        <v/>
      </c>
      <c r="AC75" s="290" t="str">
        <f>IF($A75="","",受験者名簿!I81&amp;"")</f>
        <v/>
      </c>
      <c r="AD75" s="290" t="str">
        <f>""</f>
        <v/>
      </c>
      <c r="AE75" s="290" t="str">
        <f>""</f>
        <v/>
      </c>
      <c r="AF75" s="290" t="str">
        <f t="shared" si="6"/>
        <v/>
      </c>
      <c r="AG75" s="290" t="str">
        <f>IF($A75="","",受験者名簿!B81)</f>
        <v/>
      </c>
      <c r="AH75" s="290" t="str">
        <f>IF($A75="","",受験者名簿!AE81)</f>
        <v/>
      </c>
      <c r="AI75" s="292" t="str">
        <f>IF($A75="","",受験者名簿!AF81)</f>
        <v/>
      </c>
      <c r="AJ75" s="290" t="str">
        <f>IF($A75="","",受験者名簿!AG81)</f>
        <v/>
      </c>
      <c r="AK75" s="290" t="str">
        <f>IF($A75="","",受験者名簿!AH81)</f>
        <v/>
      </c>
      <c r="AL75" s="290" t="str">
        <f>IF($A75="","",受験申込書!$M$51)</f>
        <v/>
      </c>
      <c r="AM75" s="290" t="str">
        <f>IF($A75="","",受験申込書!$M$52)</f>
        <v/>
      </c>
      <c r="AN75" s="290" t="str">
        <f>IF($A75="","",受験申込書!$M$54)</f>
        <v/>
      </c>
      <c r="AO75" s="290" t="str">
        <f>IF($A75="","",受験申込書!$M$55)</f>
        <v/>
      </c>
      <c r="AP75" s="290" t="str">
        <f>IF($A75="","",受験申込書!$M$56)</f>
        <v/>
      </c>
      <c r="AQ75" s="290" t="str">
        <f>IF($A75="","",受験申込書!$M$57)</f>
        <v/>
      </c>
      <c r="AR75" s="290" t="str">
        <f>IF($A75="","",受験申込書!$M$58)</f>
        <v/>
      </c>
      <c r="AS75" s="290" t="str">
        <f>IF($A75="","",受験申込書!$M$59)</f>
        <v/>
      </c>
      <c r="AT75" s="290" t="str">
        <f>IF($A75="","",受験申込書!$M$60)</f>
        <v/>
      </c>
      <c r="AU75" s="290" t="str">
        <f>IF($A75="","",受験申込書!$M$61)</f>
        <v/>
      </c>
      <c r="AV75" s="290" t="str">
        <f>IF($A75="","",受験申込書!$M$62)</f>
        <v/>
      </c>
      <c r="AW75" s="290" t="str">
        <f>IF($A75="","",受験申込書!$M$63)</f>
        <v/>
      </c>
      <c r="AX75" s="290" t="str">
        <f>IF($A75="","",受験申込書!$M$53)</f>
        <v/>
      </c>
      <c r="AY75" s="290" t="str">
        <f>IF($A75="","",受験申込書!$M$53)</f>
        <v/>
      </c>
      <c r="AZ75" s="290" t="str">
        <f>IF($A75="","",受験申込書!$N$28)</f>
        <v/>
      </c>
      <c r="BA75" s="290" t="str">
        <f>IF($A75="","",受験者名簿!AC81)</f>
        <v/>
      </c>
      <c r="BB75" s="290" t="str">
        <f>IF($A75="","",受験申込書!$M$44)</f>
        <v/>
      </c>
      <c r="BC75" s="290" t="str">
        <f>IF($A75="","",受験申込書!$M$46)</f>
        <v/>
      </c>
      <c r="BD75" s="290" t="str">
        <f t="shared" si="7"/>
        <v/>
      </c>
      <c r="BE75" s="290" t="str">
        <f>IF($A75="","",受験申込書!$M$47)</f>
        <v/>
      </c>
      <c r="BF75" s="290" t="str">
        <f>IF($A75="","",受験申込書!$M$48)</f>
        <v/>
      </c>
      <c r="BG75" s="290" t="str">
        <f t="shared" si="8"/>
        <v/>
      </c>
      <c r="BH75" s="290" t="str">
        <f t="shared" si="9"/>
        <v/>
      </c>
      <c r="BI75" s="290" t="str">
        <f>IF($A75="","",受験申込書!$M$13)</f>
        <v/>
      </c>
      <c r="BJ75" s="290" t="str">
        <f>IF($A75="","",受験申込書!$M$14)</f>
        <v/>
      </c>
    </row>
    <row r="76" spans="1:62" ht="15.75" customHeight="1" x14ac:dyDescent="0.15">
      <c r="A76" s="290" t="str">
        <f>IF(受験者名簿!$C82="","",受験者名簿!A82)</f>
        <v/>
      </c>
      <c r="B76" s="291" t="str">
        <f>IF($A76="","",受験者名簿!Z82)</f>
        <v/>
      </c>
      <c r="C76" s="291" t="str">
        <f t="shared" si="5"/>
        <v/>
      </c>
      <c r="D76" s="291" t="str">
        <f>IF($A76="","",受験者名簿!AA82)</f>
        <v/>
      </c>
      <c r="E76" s="290" t="str">
        <f>""</f>
        <v/>
      </c>
      <c r="F76" s="291" t="str">
        <f>IF($A76="","",TEXT(SUBSTITUTE(受験者名簿!J82,".","/"),"yyyy/mm/dd"))</f>
        <v/>
      </c>
      <c r="G76" s="290" t="str">
        <f>IF($A76="","",TRIM(受験者名簿!C82))</f>
        <v/>
      </c>
      <c r="H76" s="290" t="str">
        <f>IF($A76="","",TRIM(受験者名簿!D82))</f>
        <v/>
      </c>
      <c r="I76" s="290" t="str">
        <f>IF($A76="","",DBCS(TRIM(PHONETIC(受験者名簿!E82))))</f>
        <v/>
      </c>
      <c r="J76" s="290" t="str">
        <f>IF($A76="","",DBCS(TRIM(PHONETIC(受験者名簿!F82))))</f>
        <v/>
      </c>
      <c r="K76" s="290" t="str">
        <f>IF($A76="","",TRIM(PROPER(受験者名簿!G82)))</f>
        <v/>
      </c>
      <c r="L76" s="290" t="str">
        <f>IF($A76="","",TRIM(PROPER(受験者名簿!H82)))</f>
        <v/>
      </c>
      <c r="M76" s="290" t="str">
        <f>IF($A76="","",受験者名簿!M82&amp;"")</f>
        <v/>
      </c>
      <c r="N76" s="290" t="str">
        <f>IF($A76="","",受験者名簿!L82&amp;"")</f>
        <v/>
      </c>
      <c r="O76" s="290" t="str">
        <f>IF($A76="","",受験者名簿!N82&amp;"")</f>
        <v/>
      </c>
      <c r="P76" s="290" t="str">
        <f>IF($A76="","",受験者名簿!O82&amp;"")</f>
        <v/>
      </c>
      <c r="Q76" s="290" t="str">
        <f>IF($A76="","",受験者名簿!P82&amp;"")</f>
        <v/>
      </c>
      <c r="R76" s="290" t="str">
        <f>IF($A76="","",受験者名簿!Q82&amp;"")</f>
        <v/>
      </c>
      <c r="S76" s="290" t="str">
        <f>IF($A76="","",受験者名簿!R82&amp;"")</f>
        <v/>
      </c>
      <c r="T76" s="290" t="str">
        <f>IF($A76="","",受験者名簿!S82&amp;"")</f>
        <v/>
      </c>
      <c r="U76" s="290" t="str">
        <f>IF($A76="","",受験者名簿!T82&amp;"")</f>
        <v/>
      </c>
      <c r="V76" s="290" t="str">
        <f>IF($A76="","",受験者名簿!U82&amp;"")</f>
        <v/>
      </c>
      <c r="W76" s="290" t="str">
        <f>IF($A76="","",受験者名簿!V82&amp;"")</f>
        <v/>
      </c>
      <c r="X76" s="290" t="str">
        <f>IF($A76="","",受験者名簿!W82&amp;"")</f>
        <v/>
      </c>
      <c r="Y76" s="290" t="str">
        <f>""</f>
        <v/>
      </c>
      <c r="Z76" s="290" t="str">
        <f>""</f>
        <v/>
      </c>
      <c r="AA76" s="290" t="str">
        <f>""</f>
        <v/>
      </c>
      <c r="AB76" s="290" t="str">
        <f>""</f>
        <v/>
      </c>
      <c r="AC76" s="290" t="str">
        <f>IF($A76="","",受験者名簿!I82&amp;"")</f>
        <v/>
      </c>
      <c r="AD76" s="290" t="str">
        <f>""</f>
        <v/>
      </c>
      <c r="AE76" s="290" t="str">
        <f>""</f>
        <v/>
      </c>
      <c r="AF76" s="290" t="str">
        <f t="shared" si="6"/>
        <v/>
      </c>
      <c r="AG76" s="290" t="str">
        <f>IF($A76="","",受験者名簿!B82)</f>
        <v/>
      </c>
      <c r="AH76" s="290" t="str">
        <f>IF($A76="","",受験者名簿!AE82)</f>
        <v/>
      </c>
      <c r="AI76" s="292" t="str">
        <f>IF($A76="","",受験者名簿!AF82)</f>
        <v/>
      </c>
      <c r="AJ76" s="290" t="str">
        <f>IF($A76="","",受験者名簿!AG82)</f>
        <v/>
      </c>
      <c r="AK76" s="290" t="str">
        <f>IF($A76="","",受験者名簿!AH82)</f>
        <v/>
      </c>
      <c r="AL76" s="290" t="str">
        <f>IF($A76="","",受験申込書!$M$51)</f>
        <v/>
      </c>
      <c r="AM76" s="290" t="str">
        <f>IF($A76="","",受験申込書!$M$52)</f>
        <v/>
      </c>
      <c r="AN76" s="290" t="str">
        <f>IF($A76="","",受験申込書!$M$54)</f>
        <v/>
      </c>
      <c r="AO76" s="290" t="str">
        <f>IF($A76="","",受験申込書!$M$55)</f>
        <v/>
      </c>
      <c r="AP76" s="290" t="str">
        <f>IF($A76="","",受験申込書!$M$56)</f>
        <v/>
      </c>
      <c r="AQ76" s="290" t="str">
        <f>IF($A76="","",受験申込書!$M$57)</f>
        <v/>
      </c>
      <c r="AR76" s="290" t="str">
        <f>IF($A76="","",受験申込書!$M$58)</f>
        <v/>
      </c>
      <c r="AS76" s="290" t="str">
        <f>IF($A76="","",受験申込書!$M$59)</f>
        <v/>
      </c>
      <c r="AT76" s="290" t="str">
        <f>IF($A76="","",受験申込書!$M$60)</f>
        <v/>
      </c>
      <c r="AU76" s="290" t="str">
        <f>IF($A76="","",受験申込書!$M$61)</f>
        <v/>
      </c>
      <c r="AV76" s="290" t="str">
        <f>IF($A76="","",受験申込書!$M$62)</f>
        <v/>
      </c>
      <c r="AW76" s="290" t="str">
        <f>IF($A76="","",受験申込書!$M$63)</f>
        <v/>
      </c>
      <c r="AX76" s="290" t="str">
        <f>IF($A76="","",受験申込書!$M$53)</f>
        <v/>
      </c>
      <c r="AY76" s="290" t="str">
        <f>IF($A76="","",受験申込書!$M$53)</f>
        <v/>
      </c>
      <c r="AZ76" s="290" t="str">
        <f>IF($A76="","",受験申込書!$N$28)</f>
        <v/>
      </c>
      <c r="BA76" s="290" t="str">
        <f>IF($A76="","",受験者名簿!AC82)</f>
        <v/>
      </c>
      <c r="BB76" s="290" t="str">
        <f>IF($A76="","",受験申込書!$M$44)</f>
        <v/>
      </c>
      <c r="BC76" s="290" t="str">
        <f>IF($A76="","",受験申込書!$M$46)</f>
        <v/>
      </c>
      <c r="BD76" s="290" t="str">
        <f t="shared" si="7"/>
        <v/>
      </c>
      <c r="BE76" s="290" t="str">
        <f>IF($A76="","",受験申込書!$M$47)</f>
        <v/>
      </c>
      <c r="BF76" s="290" t="str">
        <f>IF($A76="","",受験申込書!$M$48)</f>
        <v/>
      </c>
      <c r="BG76" s="290" t="str">
        <f t="shared" si="8"/>
        <v/>
      </c>
      <c r="BH76" s="290" t="str">
        <f t="shared" si="9"/>
        <v/>
      </c>
      <c r="BI76" s="290" t="str">
        <f>IF($A76="","",受験申込書!$M$13)</f>
        <v/>
      </c>
      <c r="BJ76" s="290" t="str">
        <f>IF($A76="","",受験申込書!$M$14)</f>
        <v/>
      </c>
    </row>
    <row r="77" spans="1:62" ht="15.75" customHeight="1" x14ac:dyDescent="0.15">
      <c r="A77" s="290" t="str">
        <f>IF(受験者名簿!$C83="","",受験者名簿!A83)</f>
        <v/>
      </c>
      <c r="B77" s="291" t="str">
        <f>IF($A77="","",受験者名簿!Z83)</f>
        <v/>
      </c>
      <c r="C77" s="291" t="str">
        <f t="shared" si="5"/>
        <v/>
      </c>
      <c r="D77" s="291" t="str">
        <f>IF($A77="","",受験者名簿!AA83)</f>
        <v/>
      </c>
      <c r="E77" s="290" t="str">
        <f>""</f>
        <v/>
      </c>
      <c r="F77" s="291" t="str">
        <f>IF($A77="","",TEXT(SUBSTITUTE(受験者名簿!J83,".","/"),"yyyy/mm/dd"))</f>
        <v/>
      </c>
      <c r="G77" s="290" t="str">
        <f>IF($A77="","",TRIM(受験者名簿!C83))</f>
        <v/>
      </c>
      <c r="H77" s="290" t="str">
        <f>IF($A77="","",TRIM(受験者名簿!D83))</f>
        <v/>
      </c>
      <c r="I77" s="290" t="str">
        <f>IF($A77="","",DBCS(TRIM(PHONETIC(受験者名簿!E83))))</f>
        <v/>
      </c>
      <c r="J77" s="290" t="str">
        <f>IF($A77="","",DBCS(TRIM(PHONETIC(受験者名簿!F83))))</f>
        <v/>
      </c>
      <c r="K77" s="290" t="str">
        <f>IF($A77="","",TRIM(PROPER(受験者名簿!G83)))</f>
        <v/>
      </c>
      <c r="L77" s="290" t="str">
        <f>IF($A77="","",TRIM(PROPER(受験者名簿!H83)))</f>
        <v/>
      </c>
      <c r="M77" s="290" t="str">
        <f>IF($A77="","",受験者名簿!M83&amp;"")</f>
        <v/>
      </c>
      <c r="N77" s="290" t="str">
        <f>IF($A77="","",受験者名簿!L83&amp;"")</f>
        <v/>
      </c>
      <c r="O77" s="290" t="str">
        <f>IF($A77="","",受験者名簿!N83&amp;"")</f>
        <v/>
      </c>
      <c r="P77" s="290" t="str">
        <f>IF($A77="","",受験者名簿!O83&amp;"")</f>
        <v/>
      </c>
      <c r="Q77" s="290" t="str">
        <f>IF($A77="","",受験者名簿!P83&amp;"")</f>
        <v/>
      </c>
      <c r="R77" s="290" t="str">
        <f>IF($A77="","",受験者名簿!Q83&amp;"")</f>
        <v/>
      </c>
      <c r="S77" s="290" t="str">
        <f>IF($A77="","",受験者名簿!R83&amp;"")</f>
        <v/>
      </c>
      <c r="T77" s="290" t="str">
        <f>IF($A77="","",受験者名簿!S83&amp;"")</f>
        <v/>
      </c>
      <c r="U77" s="290" t="str">
        <f>IF($A77="","",受験者名簿!T83&amp;"")</f>
        <v/>
      </c>
      <c r="V77" s="290" t="str">
        <f>IF($A77="","",受験者名簿!U83&amp;"")</f>
        <v/>
      </c>
      <c r="W77" s="290" t="str">
        <f>IF($A77="","",受験者名簿!V83&amp;"")</f>
        <v/>
      </c>
      <c r="X77" s="290" t="str">
        <f>IF($A77="","",受験者名簿!W83&amp;"")</f>
        <v/>
      </c>
      <c r="Y77" s="290" t="str">
        <f>""</f>
        <v/>
      </c>
      <c r="Z77" s="290" t="str">
        <f>""</f>
        <v/>
      </c>
      <c r="AA77" s="290" t="str">
        <f>""</f>
        <v/>
      </c>
      <c r="AB77" s="290" t="str">
        <f>""</f>
        <v/>
      </c>
      <c r="AC77" s="290" t="str">
        <f>IF($A77="","",受験者名簿!I83&amp;"")</f>
        <v/>
      </c>
      <c r="AD77" s="290" t="str">
        <f>""</f>
        <v/>
      </c>
      <c r="AE77" s="290" t="str">
        <f>""</f>
        <v/>
      </c>
      <c r="AF77" s="290" t="str">
        <f t="shared" si="6"/>
        <v/>
      </c>
      <c r="AG77" s="290" t="str">
        <f>IF($A77="","",受験者名簿!B83)</f>
        <v/>
      </c>
      <c r="AH77" s="290" t="str">
        <f>IF($A77="","",受験者名簿!AE83)</f>
        <v/>
      </c>
      <c r="AI77" s="292" t="str">
        <f>IF($A77="","",受験者名簿!AF83)</f>
        <v/>
      </c>
      <c r="AJ77" s="290" t="str">
        <f>IF($A77="","",受験者名簿!AG83)</f>
        <v/>
      </c>
      <c r="AK77" s="290" t="str">
        <f>IF($A77="","",受験者名簿!AH83)</f>
        <v/>
      </c>
      <c r="AL77" s="290" t="str">
        <f>IF($A77="","",受験申込書!$M$51)</f>
        <v/>
      </c>
      <c r="AM77" s="290" t="str">
        <f>IF($A77="","",受験申込書!$M$52)</f>
        <v/>
      </c>
      <c r="AN77" s="290" t="str">
        <f>IF($A77="","",受験申込書!$M$54)</f>
        <v/>
      </c>
      <c r="AO77" s="290" t="str">
        <f>IF($A77="","",受験申込書!$M$55)</f>
        <v/>
      </c>
      <c r="AP77" s="290" t="str">
        <f>IF($A77="","",受験申込書!$M$56)</f>
        <v/>
      </c>
      <c r="AQ77" s="290" t="str">
        <f>IF($A77="","",受験申込書!$M$57)</f>
        <v/>
      </c>
      <c r="AR77" s="290" t="str">
        <f>IF($A77="","",受験申込書!$M$58)</f>
        <v/>
      </c>
      <c r="AS77" s="290" t="str">
        <f>IF($A77="","",受験申込書!$M$59)</f>
        <v/>
      </c>
      <c r="AT77" s="290" t="str">
        <f>IF($A77="","",受験申込書!$M$60)</f>
        <v/>
      </c>
      <c r="AU77" s="290" t="str">
        <f>IF($A77="","",受験申込書!$M$61)</f>
        <v/>
      </c>
      <c r="AV77" s="290" t="str">
        <f>IF($A77="","",受験申込書!$M$62)</f>
        <v/>
      </c>
      <c r="AW77" s="290" t="str">
        <f>IF($A77="","",受験申込書!$M$63)</f>
        <v/>
      </c>
      <c r="AX77" s="290" t="str">
        <f>IF($A77="","",受験申込書!$M$53)</f>
        <v/>
      </c>
      <c r="AY77" s="290" t="str">
        <f>IF($A77="","",受験申込書!$M$53)</f>
        <v/>
      </c>
      <c r="AZ77" s="290" t="str">
        <f>IF($A77="","",受験申込書!$N$28)</f>
        <v/>
      </c>
      <c r="BA77" s="290" t="str">
        <f>IF($A77="","",受験者名簿!AC83)</f>
        <v/>
      </c>
      <c r="BB77" s="290" t="str">
        <f>IF($A77="","",受験申込書!$M$44)</f>
        <v/>
      </c>
      <c r="BC77" s="290" t="str">
        <f>IF($A77="","",受験申込書!$M$46)</f>
        <v/>
      </c>
      <c r="BD77" s="290" t="str">
        <f t="shared" si="7"/>
        <v/>
      </c>
      <c r="BE77" s="290" t="str">
        <f>IF($A77="","",受験申込書!$M$47)</f>
        <v/>
      </c>
      <c r="BF77" s="290" t="str">
        <f>IF($A77="","",受験申込書!$M$48)</f>
        <v/>
      </c>
      <c r="BG77" s="290" t="str">
        <f t="shared" si="8"/>
        <v/>
      </c>
      <c r="BH77" s="290" t="str">
        <f t="shared" si="9"/>
        <v/>
      </c>
      <c r="BI77" s="290" t="str">
        <f>IF($A77="","",受験申込書!$M$13)</f>
        <v/>
      </c>
      <c r="BJ77" s="290" t="str">
        <f>IF($A77="","",受験申込書!$M$14)</f>
        <v/>
      </c>
    </row>
    <row r="78" spans="1:62" ht="15.75" customHeight="1" x14ac:dyDescent="0.15">
      <c r="A78" s="290" t="str">
        <f>IF(受験者名簿!$C84="","",受験者名簿!A84)</f>
        <v/>
      </c>
      <c r="B78" s="291" t="str">
        <f>IF($A78="","",受験者名簿!Z84)</f>
        <v/>
      </c>
      <c r="C78" s="291" t="str">
        <f t="shared" si="5"/>
        <v/>
      </c>
      <c r="D78" s="291" t="str">
        <f>IF($A78="","",受験者名簿!AA84)</f>
        <v/>
      </c>
      <c r="E78" s="290" t="str">
        <f>""</f>
        <v/>
      </c>
      <c r="F78" s="291" t="str">
        <f>IF($A78="","",TEXT(SUBSTITUTE(受験者名簿!J84,".","/"),"yyyy/mm/dd"))</f>
        <v/>
      </c>
      <c r="G78" s="290" t="str">
        <f>IF($A78="","",TRIM(受験者名簿!C84))</f>
        <v/>
      </c>
      <c r="H78" s="290" t="str">
        <f>IF($A78="","",TRIM(受験者名簿!D84))</f>
        <v/>
      </c>
      <c r="I78" s="290" t="str">
        <f>IF($A78="","",DBCS(TRIM(PHONETIC(受験者名簿!E84))))</f>
        <v/>
      </c>
      <c r="J78" s="290" t="str">
        <f>IF($A78="","",DBCS(TRIM(PHONETIC(受験者名簿!F84))))</f>
        <v/>
      </c>
      <c r="K78" s="290" t="str">
        <f>IF($A78="","",TRIM(PROPER(受験者名簿!G84)))</f>
        <v/>
      </c>
      <c r="L78" s="290" t="str">
        <f>IF($A78="","",TRIM(PROPER(受験者名簿!H84)))</f>
        <v/>
      </c>
      <c r="M78" s="290" t="str">
        <f>IF($A78="","",受験者名簿!M84&amp;"")</f>
        <v/>
      </c>
      <c r="N78" s="290" t="str">
        <f>IF($A78="","",受験者名簿!L84&amp;"")</f>
        <v/>
      </c>
      <c r="O78" s="290" t="str">
        <f>IF($A78="","",受験者名簿!N84&amp;"")</f>
        <v/>
      </c>
      <c r="P78" s="290" t="str">
        <f>IF($A78="","",受験者名簿!O84&amp;"")</f>
        <v/>
      </c>
      <c r="Q78" s="290" t="str">
        <f>IF($A78="","",受験者名簿!P84&amp;"")</f>
        <v/>
      </c>
      <c r="R78" s="290" t="str">
        <f>IF($A78="","",受験者名簿!Q84&amp;"")</f>
        <v/>
      </c>
      <c r="S78" s="290" t="str">
        <f>IF($A78="","",受験者名簿!R84&amp;"")</f>
        <v/>
      </c>
      <c r="T78" s="290" t="str">
        <f>IF($A78="","",受験者名簿!S84&amp;"")</f>
        <v/>
      </c>
      <c r="U78" s="290" t="str">
        <f>IF($A78="","",受験者名簿!T84&amp;"")</f>
        <v/>
      </c>
      <c r="V78" s="290" t="str">
        <f>IF($A78="","",受験者名簿!U84&amp;"")</f>
        <v/>
      </c>
      <c r="W78" s="290" t="str">
        <f>IF($A78="","",受験者名簿!V84&amp;"")</f>
        <v/>
      </c>
      <c r="X78" s="290" t="str">
        <f>IF($A78="","",受験者名簿!W84&amp;"")</f>
        <v/>
      </c>
      <c r="Y78" s="290" t="str">
        <f>""</f>
        <v/>
      </c>
      <c r="Z78" s="290" t="str">
        <f>""</f>
        <v/>
      </c>
      <c r="AA78" s="290" t="str">
        <f>""</f>
        <v/>
      </c>
      <c r="AB78" s="290" t="str">
        <f>""</f>
        <v/>
      </c>
      <c r="AC78" s="290" t="str">
        <f>IF($A78="","",受験者名簿!I84&amp;"")</f>
        <v/>
      </c>
      <c r="AD78" s="290" t="str">
        <f>""</f>
        <v/>
      </c>
      <c r="AE78" s="290" t="str">
        <f>""</f>
        <v/>
      </c>
      <c r="AF78" s="290" t="str">
        <f t="shared" si="6"/>
        <v/>
      </c>
      <c r="AG78" s="290" t="str">
        <f>IF($A78="","",受験者名簿!B84)</f>
        <v/>
      </c>
      <c r="AH78" s="290" t="str">
        <f>IF($A78="","",受験者名簿!AE84)</f>
        <v/>
      </c>
      <c r="AI78" s="292" t="str">
        <f>IF($A78="","",受験者名簿!AF84)</f>
        <v/>
      </c>
      <c r="AJ78" s="290" t="str">
        <f>IF($A78="","",受験者名簿!AG84)</f>
        <v/>
      </c>
      <c r="AK78" s="290" t="str">
        <f>IF($A78="","",受験者名簿!AH84)</f>
        <v/>
      </c>
      <c r="AL78" s="290" t="str">
        <f>IF($A78="","",受験申込書!$M$51)</f>
        <v/>
      </c>
      <c r="AM78" s="290" t="str">
        <f>IF($A78="","",受験申込書!$M$52)</f>
        <v/>
      </c>
      <c r="AN78" s="290" t="str">
        <f>IF($A78="","",受験申込書!$M$54)</f>
        <v/>
      </c>
      <c r="AO78" s="290" t="str">
        <f>IF($A78="","",受験申込書!$M$55)</f>
        <v/>
      </c>
      <c r="AP78" s="290" t="str">
        <f>IF($A78="","",受験申込書!$M$56)</f>
        <v/>
      </c>
      <c r="AQ78" s="290" t="str">
        <f>IF($A78="","",受験申込書!$M$57)</f>
        <v/>
      </c>
      <c r="AR78" s="290" t="str">
        <f>IF($A78="","",受験申込書!$M$58)</f>
        <v/>
      </c>
      <c r="AS78" s="290" t="str">
        <f>IF($A78="","",受験申込書!$M$59)</f>
        <v/>
      </c>
      <c r="AT78" s="290" t="str">
        <f>IF($A78="","",受験申込書!$M$60)</f>
        <v/>
      </c>
      <c r="AU78" s="290" t="str">
        <f>IF($A78="","",受験申込書!$M$61)</f>
        <v/>
      </c>
      <c r="AV78" s="290" t="str">
        <f>IF($A78="","",受験申込書!$M$62)</f>
        <v/>
      </c>
      <c r="AW78" s="290" t="str">
        <f>IF($A78="","",受験申込書!$M$63)</f>
        <v/>
      </c>
      <c r="AX78" s="290" t="str">
        <f>IF($A78="","",受験申込書!$M$53)</f>
        <v/>
      </c>
      <c r="AY78" s="290" t="str">
        <f>IF($A78="","",受験申込書!$M$53)</f>
        <v/>
      </c>
      <c r="AZ78" s="290" t="str">
        <f>IF($A78="","",受験申込書!$N$28)</f>
        <v/>
      </c>
      <c r="BA78" s="290" t="str">
        <f>IF($A78="","",受験者名簿!AC84)</f>
        <v/>
      </c>
      <c r="BB78" s="290" t="str">
        <f>IF($A78="","",受験申込書!$M$44)</f>
        <v/>
      </c>
      <c r="BC78" s="290" t="str">
        <f>IF($A78="","",受験申込書!$M$46)</f>
        <v/>
      </c>
      <c r="BD78" s="290" t="str">
        <f t="shared" si="7"/>
        <v/>
      </c>
      <c r="BE78" s="290" t="str">
        <f>IF($A78="","",受験申込書!$M$47)</f>
        <v/>
      </c>
      <c r="BF78" s="290" t="str">
        <f>IF($A78="","",受験申込書!$M$48)</f>
        <v/>
      </c>
      <c r="BG78" s="290" t="str">
        <f t="shared" si="8"/>
        <v/>
      </c>
      <c r="BH78" s="290" t="str">
        <f t="shared" si="9"/>
        <v/>
      </c>
      <c r="BI78" s="290" t="str">
        <f>IF($A78="","",受験申込書!$M$13)</f>
        <v/>
      </c>
      <c r="BJ78" s="290" t="str">
        <f>IF($A78="","",受験申込書!$M$14)</f>
        <v/>
      </c>
    </row>
    <row r="79" spans="1:62" ht="15.75" customHeight="1" x14ac:dyDescent="0.15">
      <c r="A79" s="290" t="str">
        <f>IF(受験者名簿!$C85="","",受験者名簿!A85)</f>
        <v/>
      </c>
      <c r="B79" s="291" t="str">
        <f>IF($A79="","",受験者名簿!Z85)</f>
        <v/>
      </c>
      <c r="C79" s="291" t="str">
        <f t="shared" si="5"/>
        <v/>
      </c>
      <c r="D79" s="291" t="str">
        <f>IF($A79="","",受験者名簿!AA85)</f>
        <v/>
      </c>
      <c r="E79" s="290" t="str">
        <f>""</f>
        <v/>
      </c>
      <c r="F79" s="291" t="str">
        <f>IF($A79="","",TEXT(SUBSTITUTE(受験者名簿!J85,".","/"),"yyyy/mm/dd"))</f>
        <v/>
      </c>
      <c r="G79" s="290" t="str">
        <f>IF($A79="","",TRIM(受験者名簿!C85))</f>
        <v/>
      </c>
      <c r="H79" s="290" t="str">
        <f>IF($A79="","",TRIM(受験者名簿!D85))</f>
        <v/>
      </c>
      <c r="I79" s="290" t="str">
        <f>IF($A79="","",DBCS(TRIM(PHONETIC(受験者名簿!E85))))</f>
        <v/>
      </c>
      <c r="J79" s="290" t="str">
        <f>IF($A79="","",DBCS(TRIM(PHONETIC(受験者名簿!F85))))</f>
        <v/>
      </c>
      <c r="K79" s="290" t="str">
        <f>IF($A79="","",TRIM(PROPER(受験者名簿!G85)))</f>
        <v/>
      </c>
      <c r="L79" s="290" t="str">
        <f>IF($A79="","",TRIM(PROPER(受験者名簿!H85)))</f>
        <v/>
      </c>
      <c r="M79" s="290" t="str">
        <f>IF($A79="","",受験者名簿!M85&amp;"")</f>
        <v/>
      </c>
      <c r="N79" s="290" t="str">
        <f>IF($A79="","",受験者名簿!L85&amp;"")</f>
        <v/>
      </c>
      <c r="O79" s="290" t="str">
        <f>IF($A79="","",受験者名簿!N85&amp;"")</f>
        <v/>
      </c>
      <c r="P79" s="290" t="str">
        <f>IF($A79="","",受験者名簿!O85&amp;"")</f>
        <v/>
      </c>
      <c r="Q79" s="290" t="str">
        <f>IF($A79="","",受験者名簿!P85&amp;"")</f>
        <v/>
      </c>
      <c r="R79" s="290" t="str">
        <f>IF($A79="","",受験者名簿!Q85&amp;"")</f>
        <v/>
      </c>
      <c r="S79" s="290" t="str">
        <f>IF($A79="","",受験者名簿!R85&amp;"")</f>
        <v/>
      </c>
      <c r="T79" s="290" t="str">
        <f>IF($A79="","",受験者名簿!S85&amp;"")</f>
        <v/>
      </c>
      <c r="U79" s="290" t="str">
        <f>IF($A79="","",受験者名簿!T85&amp;"")</f>
        <v/>
      </c>
      <c r="V79" s="290" t="str">
        <f>IF($A79="","",受験者名簿!U85&amp;"")</f>
        <v/>
      </c>
      <c r="W79" s="290" t="str">
        <f>IF($A79="","",受験者名簿!V85&amp;"")</f>
        <v/>
      </c>
      <c r="X79" s="290" t="str">
        <f>IF($A79="","",受験者名簿!W85&amp;"")</f>
        <v/>
      </c>
      <c r="Y79" s="290" t="str">
        <f>""</f>
        <v/>
      </c>
      <c r="Z79" s="290" t="str">
        <f>""</f>
        <v/>
      </c>
      <c r="AA79" s="290" t="str">
        <f>""</f>
        <v/>
      </c>
      <c r="AB79" s="290" t="str">
        <f>""</f>
        <v/>
      </c>
      <c r="AC79" s="290" t="str">
        <f>IF($A79="","",受験者名簿!I85&amp;"")</f>
        <v/>
      </c>
      <c r="AD79" s="290" t="str">
        <f>""</f>
        <v/>
      </c>
      <c r="AE79" s="290" t="str">
        <f>""</f>
        <v/>
      </c>
      <c r="AF79" s="290" t="str">
        <f t="shared" si="6"/>
        <v/>
      </c>
      <c r="AG79" s="290" t="str">
        <f>IF($A79="","",受験者名簿!B85)</f>
        <v/>
      </c>
      <c r="AH79" s="290" t="str">
        <f>IF($A79="","",受験者名簿!AE85)</f>
        <v/>
      </c>
      <c r="AI79" s="292" t="str">
        <f>IF($A79="","",受験者名簿!AF85)</f>
        <v/>
      </c>
      <c r="AJ79" s="290" t="str">
        <f>IF($A79="","",受験者名簿!AG85)</f>
        <v/>
      </c>
      <c r="AK79" s="290" t="str">
        <f>IF($A79="","",受験者名簿!AH85)</f>
        <v/>
      </c>
      <c r="AL79" s="290" t="str">
        <f>IF($A79="","",受験申込書!$M$51)</f>
        <v/>
      </c>
      <c r="AM79" s="290" t="str">
        <f>IF($A79="","",受験申込書!$M$52)</f>
        <v/>
      </c>
      <c r="AN79" s="290" t="str">
        <f>IF($A79="","",受験申込書!$M$54)</f>
        <v/>
      </c>
      <c r="AO79" s="290" t="str">
        <f>IF($A79="","",受験申込書!$M$55)</f>
        <v/>
      </c>
      <c r="AP79" s="290" t="str">
        <f>IF($A79="","",受験申込書!$M$56)</f>
        <v/>
      </c>
      <c r="AQ79" s="290" t="str">
        <f>IF($A79="","",受験申込書!$M$57)</f>
        <v/>
      </c>
      <c r="AR79" s="290" t="str">
        <f>IF($A79="","",受験申込書!$M$58)</f>
        <v/>
      </c>
      <c r="AS79" s="290" t="str">
        <f>IF($A79="","",受験申込書!$M$59)</f>
        <v/>
      </c>
      <c r="AT79" s="290" t="str">
        <f>IF($A79="","",受験申込書!$M$60)</f>
        <v/>
      </c>
      <c r="AU79" s="290" t="str">
        <f>IF($A79="","",受験申込書!$M$61)</f>
        <v/>
      </c>
      <c r="AV79" s="290" t="str">
        <f>IF($A79="","",受験申込書!$M$62)</f>
        <v/>
      </c>
      <c r="AW79" s="290" t="str">
        <f>IF($A79="","",受験申込書!$M$63)</f>
        <v/>
      </c>
      <c r="AX79" s="290" t="str">
        <f>IF($A79="","",受験申込書!$M$53)</f>
        <v/>
      </c>
      <c r="AY79" s="290" t="str">
        <f>IF($A79="","",受験申込書!$M$53)</f>
        <v/>
      </c>
      <c r="AZ79" s="290" t="str">
        <f>IF($A79="","",受験申込書!$N$28)</f>
        <v/>
      </c>
      <c r="BA79" s="290" t="str">
        <f>IF($A79="","",受験者名簿!AC85)</f>
        <v/>
      </c>
      <c r="BB79" s="290" t="str">
        <f>IF($A79="","",受験申込書!$M$44)</f>
        <v/>
      </c>
      <c r="BC79" s="290" t="str">
        <f>IF($A79="","",受験申込書!$M$46)</f>
        <v/>
      </c>
      <c r="BD79" s="290" t="str">
        <f t="shared" si="7"/>
        <v/>
      </c>
      <c r="BE79" s="290" t="str">
        <f>IF($A79="","",受験申込書!$M$47)</f>
        <v/>
      </c>
      <c r="BF79" s="290" t="str">
        <f>IF($A79="","",受験申込書!$M$48)</f>
        <v/>
      </c>
      <c r="BG79" s="290" t="str">
        <f t="shared" si="8"/>
        <v/>
      </c>
      <c r="BH79" s="290" t="str">
        <f t="shared" si="9"/>
        <v/>
      </c>
      <c r="BI79" s="290" t="str">
        <f>IF($A79="","",受験申込書!$M$13)</f>
        <v/>
      </c>
      <c r="BJ79" s="290" t="str">
        <f>IF($A79="","",受験申込書!$M$14)</f>
        <v/>
      </c>
    </row>
    <row r="80" spans="1:62" ht="15.75" customHeight="1" x14ac:dyDescent="0.15">
      <c r="A80" s="290" t="str">
        <f>IF(受験者名簿!$C86="","",受験者名簿!A86)</f>
        <v/>
      </c>
      <c r="B80" s="291" t="str">
        <f>IF($A80="","",受験者名簿!Z86)</f>
        <v/>
      </c>
      <c r="C80" s="291" t="str">
        <f t="shared" si="5"/>
        <v/>
      </c>
      <c r="D80" s="291" t="str">
        <f>IF($A80="","",受験者名簿!AA86)</f>
        <v/>
      </c>
      <c r="E80" s="290" t="str">
        <f>""</f>
        <v/>
      </c>
      <c r="F80" s="291" t="str">
        <f>IF($A80="","",TEXT(SUBSTITUTE(受験者名簿!J86,".","/"),"yyyy/mm/dd"))</f>
        <v/>
      </c>
      <c r="G80" s="290" t="str">
        <f>IF($A80="","",TRIM(受験者名簿!C86))</f>
        <v/>
      </c>
      <c r="H80" s="290" t="str">
        <f>IF($A80="","",TRIM(受験者名簿!D86))</f>
        <v/>
      </c>
      <c r="I80" s="290" t="str">
        <f>IF($A80="","",DBCS(TRIM(PHONETIC(受験者名簿!E86))))</f>
        <v/>
      </c>
      <c r="J80" s="290" t="str">
        <f>IF($A80="","",DBCS(TRIM(PHONETIC(受験者名簿!F86))))</f>
        <v/>
      </c>
      <c r="K80" s="290" t="str">
        <f>IF($A80="","",TRIM(PROPER(受験者名簿!G86)))</f>
        <v/>
      </c>
      <c r="L80" s="290" t="str">
        <f>IF($A80="","",TRIM(PROPER(受験者名簿!H86)))</f>
        <v/>
      </c>
      <c r="M80" s="290" t="str">
        <f>IF($A80="","",受験者名簿!M86&amp;"")</f>
        <v/>
      </c>
      <c r="N80" s="290" t="str">
        <f>IF($A80="","",受験者名簿!L86&amp;"")</f>
        <v/>
      </c>
      <c r="O80" s="290" t="str">
        <f>IF($A80="","",受験者名簿!N86&amp;"")</f>
        <v/>
      </c>
      <c r="P80" s="290" t="str">
        <f>IF($A80="","",受験者名簿!O86&amp;"")</f>
        <v/>
      </c>
      <c r="Q80" s="290" t="str">
        <f>IF($A80="","",受験者名簿!P86&amp;"")</f>
        <v/>
      </c>
      <c r="R80" s="290" t="str">
        <f>IF($A80="","",受験者名簿!Q86&amp;"")</f>
        <v/>
      </c>
      <c r="S80" s="290" t="str">
        <f>IF($A80="","",受験者名簿!R86&amp;"")</f>
        <v/>
      </c>
      <c r="T80" s="290" t="str">
        <f>IF($A80="","",受験者名簿!S86&amp;"")</f>
        <v/>
      </c>
      <c r="U80" s="290" t="str">
        <f>IF($A80="","",受験者名簿!T86&amp;"")</f>
        <v/>
      </c>
      <c r="V80" s="290" t="str">
        <f>IF($A80="","",受験者名簿!U86&amp;"")</f>
        <v/>
      </c>
      <c r="W80" s="290" t="str">
        <f>IF($A80="","",受験者名簿!V86&amp;"")</f>
        <v/>
      </c>
      <c r="X80" s="290" t="str">
        <f>IF($A80="","",受験者名簿!W86&amp;"")</f>
        <v/>
      </c>
      <c r="Y80" s="290" t="str">
        <f>""</f>
        <v/>
      </c>
      <c r="Z80" s="290" t="str">
        <f>""</f>
        <v/>
      </c>
      <c r="AA80" s="290" t="str">
        <f>""</f>
        <v/>
      </c>
      <c r="AB80" s="290" t="str">
        <f>""</f>
        <v/>
      </c>
      <c r="AC80" s="290" t="str">
        <f>IF($A80="","",受験者名簿!I86&amp;"")</f>
        <v/>
      </c>
      <c r="AD80" s="290" t="str">
        <f>""</f>
        <v/>
      </c>
      <c r="AE80" s="290" t="str">
        <f>""</f>
        <v/>
      </c>
      <c r="AF80" s="290" t="str">
        <f t="shared" si="6"/>
        <v/>
      </c>
      <c r="AG80" s="290" t="str">
        <f>IF($A80="","",受験者名簿!B86)</f>
        <v/>
      </c>
      <c r="AH80" s="290" t="str">
        <f>IF($A80="","",受験者名簿!AE86)</f>
        <v/>
      </c>
      <c r="AI80" s="292" t="str">
        <f>IF($A80="","",受験者名簿!AF86)</f>
        <v/>
      </c>
      <c r="AJ80" s="290" t="str">
        <f>IF($A80="","",受験者名簿!AG86)</f>
        <v/>
      </c>
      <c r="AK80" s="290" t="str">
        <f>IF($A80="","",受験者名簿!AH86)</f>
        <v/>
      </c>
      <c r="AL80" s="290" t="str">
        <f>IF($A80="","",受験申込書!$M$51)</f>
        <v/>
      </c>
      <c r="AM80" s="290" t="str">
        <f>IF($A80="","",受験申込書!$M$52)</f>
        <v/>
      </c>
      <c r="AN80" s="290" t="str">
        <f>IF($A80="","",受験申込書!$M$54)</f>
        <v/>
      </c>
      <c r="AO80" s="290" t="str">
        <f>IF($A80="","",受験申込書!$M$55)</f>
        <v/>
      </c>
      <c r="AP80" s="290" t="str">
        <f>IF($A80="","",受験申込書!$M$56)</f>
        <v/>
      </c>
      <c r="AQ80" s="290" t="str">
        <f>IF($A80="","",受験申込書!$M$57)</f>
        <v/>
      </c>
      <c r="AR80" s="290" t="str">
        <f>IF($A80="","",受験申込書!$M$58)</f>
        <v/>
      </c>
      <c r="AS80" s="290" t="str">
        <f>IF($A80="","",受験申込書!$M$59)</f>
        <v/>
      </c>
      <c r="AT80" s="290" t="str">
        <f>IF($A80="","",受験申込書!$M$60)</f>
        <v/>
      </c>
      <c r="AU80" s="290" t="str">
        <f>IF($A80="","",受験申込書!$M$61)</f>
        <v/>
      </c>
      <c r="AV80" s="290" t="str">
        <f>IF($A80="","",受験申込書!$M$62)</f>
        <v/>
      </c>
      <c r="AW80" s="290" t="str">
        <f>IF($A80="","",受験申込書!$M$63)</f>
        <v/>
      </c>
      <c r="AX80" s="290" t="str">
        <f>IF($A80="","",受験申込書!$M$53)</f>
        <v/>
      </c>
      <c r="AY80" s="290" t="str">
        <f>IF($A80="","",受験申込書!$M$53)</f>
        <v/>
      </c>
      <c r="AZ80" s="290" t="str">
        <f>IF($A80="","",受験申込書!$N$28)</f>
        <v/>
      </c>
      <c r="BA80" s="290" t="str">
        <f>IF($A80="","",受験者名簿!AC86)</f>
        <v/>
      </c>
      <c r="BB80" s="290" t="str">
        <f>IF($A80="","",受験申込書!$M$44)</f>
        <v/>
      </c>
      <c r="BC80" s="290" t="str">
        <f>IF($A80="","",受験申込書!$M$46)</f>
        <v/>
      </c>
      <c r="BD80" s="290" t="str">
        <f t="shared" si="7"/>
        <v/>
      </c>
      <c r="BE80" s="290" t="str">
        <f>IF($A80="","",受験申込書!$M$47)</f>
        <v/>
      </c>
      <c r="BF80" s="290" t="str">
        <f>IF($A80="","",受験申込書!$M$48)</f>
        <v/>
      </c>
      <c r="BG80" s="290" t="str">
        <f t="shared" si="8"/>
        <v/>
      </c>
      <c r="BH80" s="290" t="str">
        <f t="shared" si="9"/>
        <v/>
      </c>
      <c r="BI80" s="290" t="str">
        <f>IF($A80="","",受験申込書!$M$13)</f>
        <v/>
      </c>
      <c r="BJ80" s="290" t="str">
        <f>IF($A80="","",受験申込書!$M$14)</f>
        <v/>
      </c>
    </row>
    <row r="81" spans="1:62" ht="15.75" customHeight="1" x14ac:dyDescent="0.15">
      <c r="A81" s="290" t="str">
        <f>IF(受験者名簿!$C87="","",受験者名簿!A87)</f>
        <v/>
      </c>
      <c r="B81" s="291" t="str">
        <f>IF($A81="","",受験者名簿!Z87)</f>
        <v/>
      </c>
      <c r="C81" s="291" t="str">
        <f t="shared" si="5"/>
        <v/>
      </c>
      <c r="D81" s="291" t="str">
        <f>IF($A81="","",受験者名簿!AA87)</f>
        <v/>
      </c>
      <c r="E81" s="290" t="str">
        <f>""</f>
        <v/>
      </c>
      <c r="F81" s="291" t="str">
        <f>IF($A81="","",TEXT(SUBSTITUTE(受験者名簿!J87,".","/"),"yyyy/mm/dd"))</f>
        <v/>
      </c>
      <c r="G81" s="290" t="str">
        <f>IF($A81="","",TRIM(受験者名簿!C87))</f>
        <v/>
      </c>
      <c r="H81" s="290" t="str">
        <f>IF($A81="","",TRIM(受験者名簿!D87))</f>
        <v/>
      </c>
      <c r="I81" s="290" t="str">
        <f>IF($A81="","",DBCS(TRIM(PHONETIC(受験者名簿!E87))))</f>
        <v/>
      </c>
      <c r="J81" s="290" t="str">
        <f>IF($A81="","",DBCS(TRIM(PHONETIC(受験者名簿!F87))))</f>
        <v/>
      </c>
      <c r="K81" s="290" t="str">
        <f>IF($A81="","",TRIM(PROPER(受験者名簿!G87)))</f>
        <v/>
      </c>
      <c r="L81" s="290" t="str">
        <f>IF($A81="","",TRIM(PROPER(受験者名簿!H87)))</f>
        <v/>
      </c>
      <c r="M81" s="290" t="str">
        <f>IF($A81="","",受験者名簿!M87&amp;"")</f>
        <v/>
      </c>
      <c r="N81" s="290" t="str">
        <f>IF($A81="","",受験者名簿!L87&amp;"")</f>
        <v/>
      </c>
      <c r="O81" s="290" t="str">
        <f>IF($A81="","",受験者名簿!N87&amp;"")</f>
        <v/>
      </c>
      <c r="P81" s="290" t="str">
        <f>IF($A81="","",受験者名簿!O87&amp;"")</f>
        <v/>
      </c>
      <c r="Q81" s="290" t="str">
        <f>IF($A81="","",受験者名簿!P87&amp;"")</f>
        <v/>
      </c>
      <c r="R81" s="290" t="str">
        <f>IF($A81="","",受験者名簿!Q87&amp;"")</f>
        <v/>
      </c>
      <c r="S81" s="290" t="str">
        <f>IF($A81="","",受験者名簿!R87&amp;"")</f>
        <v/>
      </c>
      <c r="T81" s="290" t="str">
        <f>IF($A81="","",受験者名簿!S87&amp;"")</f>
        <v/>
      </c>
      <c r="U81" s="290" t="str">
        <f>IF($A81="","",受験者名簿!T87&amp;"")</f>
        <v/>
      </c>
      <c r="V81" s="290" t="str">
        <f>IF($A81="","",受験者名簿!U87&amp;"")</f>
        <v/>
      </c>
      <c r="W81" s="290" t="str">
        <f>IF($A81="","",受験者名簿!V87&amp;"")</f>
        <v/>
      </c>
      <c r="X81" s="290" t="str">
        <f>IF($A81="","",受験者名簿!W87&amp;"")</f>
        <v/>
      </c>
      <c r="Y81" s="290" t="str">
        <f>""</f>
        <v/>
      </c>
      <c r="Z81" s="290" t="str">
        <f>""</f>
        <v/>
      </c>
      <c r="AA81" s="290" t="str">
        <f>""</f>
        <v/>
      </c>
      <c r="AB81" s="290" t="str">
        <f>""</f>
        <v/>
      </c>
      <c r="AC81" s="290" t="str">
        <f>IF($A81="","",受験者名簿!I87&amp;"")</f>
        <v/>
      </c>
      <c r="AD81" s="290" t="str">
        <f>""</f>
        <v/>
      </c>
      <c r="AE81" s="290" t="str">
        <f>""</f>
        <v/>
      </c>
      <c r="AF81" s="290" t="str">
        <f t="shared" si="6"/>
        <v/>
      </c>
      <c r="AG81" s="290" t="str">
        <f>IF($A81="","",受験者名簿!B87)</f>
        <v/>
      </c>
      <c r="AH81" s="290" t="str">
        <f>IF($A81="","",受験者名簿!AE87)</f>
        <v/>
      </c>
      <c r="AI81" s="292" t="str">
        <f>IF($A81="","",受験者名簿!AF87)</f>
        <v/>
      </c>
      <c r="AJ81" s="290" t="str">
        <f>IF($A81="","",受験者名簿!AG87)</f>
        <v/>
      </c>
      <c r="AK81" s="290" t="str">
        <f>IF($A81="","",受験者名簿!AH87)</f>
        <v/>
      </c>
      <c r="AL81" s="290" t="str">
        <f>IF($A81="","",受験申込書!$M$51)</f>
        <v/>
      </c>
      <c r="AM81" s="290" t="str">
        <f>IF($A81="","",受験申込書!$M$52)</f>
        <v/>
      </c>
      <c r="AN81" s="290" t="str">
        <f>IF($A81="","",受験申込書!$M$54)</f>
        <v/>
      </c>
      <c r="AO81" s="290" t="str">
        <f>IF($A81="","",受験申込書!$M$55)</f>
        <v/>
      </c>
      <c r="AP81" s="290" t="str">
        <f>IF($A81="","",受験申込書!$M$56)</f>
        <v/>
      </c>
      <c r="AQ81" s="290" t="str">
        <f>IF($A81="","",受験申込書!$M$57)</f>
        <v/>
      </c>
      <c r="AR81" s="290" t="str">
        <f>IF($A81="","",受験申込書!$M$58)</f>
        <v/>
      </c>
      <c r="AS81" s="290" t="str">
        <f>IF($A81="","",受験申込書!$M$59)</f>
        <v/>
      </c>
      <c r="AT81" s="290" t="str">
        <f>IF($A81="","",受験申込書!$M$60)</f>
        <v/>
      </c>
      <c r="AU81" s="290" t="str">
        <f>IF($A81="","",受験申込書!$M$61)</f>
        <v/>
      </c>
      <c r="AV81" s="290" t="str">
        <f>IF($A81="","",受験申込書!$M$62)</f>
        <v/>
      </c>
      <c r="AW81" s="290" t="str">
        <f>IF($A81="","",受験申込書!$M$63)</f>
        <v/>
      </c>
      <c r="AX81" s="290" t="str">
        <f>IF($A81="","",受験申込書!$M$53)</f>
        <v/>
      </c>
      <c r="AY81" s="290" t="str">
        <f>IF($A81="","",受験申込書!$M$53)</f>
        <v/>
      </c>
      <c r="AZ81" s="290" t="str">
        <f>IF($A81="","",受験申込書!$N$28)</f>
        <v/>
      </c>
      <c r="BA81" s="290" t="str">
        <f>IF($A81="","",受験者名簿!AC87)</f>
        <v/>
      </c>
      <c r="BB81" s="290" t="str">
        <f>IF($A81="","",受験申込書!$M$44)</f>
        <v/>
      </c>
      <c r="BC81" s="290" t="str">
        <f>IF($A81="","",受験申込書!$M$46)</f>
        <v/>
      </c>
      <c r="BD81" s="290" t="str">
        <f t="shared" si="7"/>
        <v/>
      </c>
      <c r="BE81" s="290" t="str">
        <f>IF($A81="","",受験申込書!$M$47)</f>
        <v/>
      </c>
      <c r="BF81" s="290" t="str">
        <f>IF($A81="","",受験申込書!$M$48)</f>
        <v/>
      </c>
      <c r="BG81" s="290" t="str">
        <f t="shared" si="8"/>
        <v/>
      </c>
      <c r="BH81" s="290" t="str">
        <f t="shared" si="9"/>
        <v/>
      </c>
      <c r="BI81" s="290" t="str">
        <f>IF($A81="","",受験申込書!$M$13)</f>
        <v/>
      </c>
      <c r="BJ81" s="290" t="str">
        <f>IF($A81="","",受験申込書!$M$14)</f>
        <v/>
      </c>
    </row>
    <row r="82" spans="1:62" ht="15.75" customHeight="1" x14ac:dyDescent="0.15">
      <c r="A82" s="290" t="str">
        <f>IF(受験者名簿!$C88="","",受験者名簿!A88)</f>
        <v/>
      </c>
      <c r="B82" s="291" t="str">
        <f>IF($A82="","",受験者名簿!Z88)</f>
        <v/>
      </c>
      <c r="C82" s="291" t="str">
        <f t="shared" si="5"/>
        <v/>
      </c>
      <c r="D82" s="291" t="str">
        <f>IF($A82="","",受験者名簿!AA88)</f>
        <v/>
      </c>
      <c r="E82" s="290" t="str">
        <f>""</f>
        <v/>
      </c>
      <c r="F82" s="291" t="str">
        <f>IF($A82="","",TEXT(SUBSTITUTE(受験者名簿!J88,".","/"),"yyyy/mm/dd"))</f>
        <v/>
      </c>
      <c r="G82" s="290" t="str">
        <f>IF($A82="","",TRIM(受験者名簿!C88))</f>
        <v/>
      </c>
      <c r="H82" s="290" t="str">
        <f>IF($A82="","",TRIM(受験者名簿!D88))</f>
        <v/>
      </c>
      <c r="I82" s="290" t="str">
        <f>IF($A82="","",DBCS(TRIM(PHONETIC(受験者名簿!E88))))</f>
        <v/>
      </c>
      <c r="J82" s="290" t="str">
        <f>IF($A82="","",DBCS(TRIM(PHONETIC(受験者名簿!F88))))</f>
        <v/>
      </c>
      <c r="K82" s="290" t="str">
        <f>IF($A82="","",TRIM(PROPER(受験者名簿!G88)))</f>
        <v/>
      </c>
      <c r="L82" s="290" t="str">
        <f>IF($A82="","",TRIM(PROPER(受験者名簿!H88)))</f>
        <v/>
      </c>
      <c r="M82" s="290" t="str">
        <f>IF($A82="","",受験者名簿!M88&amp;"")</f>
        <v/>
      </c>
      <c r="N82" s="290" t="str">
        <f>IF($A82="","",受験者名簿!L88&amp;"")</f>
        <v/>
      </c>
      <c r="O82" s="290" t="str">
        <f>IF($A82="","",受験者名簿!N88&amp;"")</f>
        <v/>
      </c>
      <c r="P82" s="290" t="str">
        <f>IF($A82="","",受験者名簿!O88&amp;"")</f>
        <v/>
      </c>
      <c r="Q82" s="290" t="str">
        <f>IF($A82="","",受験者名簿!P88&amp;"")</f>
        <v/>
      </c>
      <c r="R82" s="290" t="str">
        <f>IF($A82="","",受験者名簿!Q88&amp;"")</f>
        <v/>
      </c>
      <c r="S82" s="290" t="str">
        <f>IF($A82="","",受験者名簿!R88&amp;"")</f>
        <v/>
      </c>
      <c r="T82" s="290" t="str">
        <f>IF($A82="","",受験者名簿!S88&amp;"")</f>
        <v/>
      </c>
      <c r="U82" s="290" t="str">
        <f>IF($A82="","",受験者名簿!T88&amp;"")</f>
        <v/>
      </c>
      <c r="V82" s="290" t="str">
        <f>IF($A82="","",受験者名簿!U88&amp;"")</f>
        <v/>
      </c>
      <c r="W82" s="290" t="str">
        <f>IF($A82="","",受験者名簿!V88&amp;"")</f>
        <v/>
      </c>
      <c r="X82" s="290" t="str">
        <f>IF($A82="","",受験者名簿!W88&amp;"")</f>
        <v/>
      </c>
      <c r="Y82" s="290" t="str">
        <f>""</f>
        <v/>
      </c>
      <c r="Z82" s="290" t="str">
        <f>""</f>
        <v/>
      </c>
      <c r="AA82" s="290" t="str">
        <f>""</f>
        <v/>
      </c>
      <c r="AB82" s="290" t="str">
        <f>""</f>
        <v/>
      </c>
      <c r="AC82" s="290" t="str">
        <f>IF($A82="","",受験者名簿!I88&amp;"")</f>
        <v/>
      </c>
      <c r="AD82" s="290" t="str">
        <f>""</f>
        <v/>
      </c>
      <c r="AE82" s="290" t="str">
        <f>""</f>
        <v/>
      </c>
      <c r="AF82" s="290" t="str">
        <f t="shared" si="6"/>
        <v/>
      </c>
      <c r="AG82" s="290" t="str">
        <f>IF($A82="","",受験者名簿!B88)</f>
        <v/>
      </c>
      <c r="AH82" s="290" t="str">
        <f>IF($A82="","",受験者名簿!AE88)</f>
        <v/>
      </c>
      <c r="AI82" s="292" t="str">
        <f>IF($A82="","",受験者名簿!AF88)</f>
        <v/>
      </c>
      <c r="AJ82" s="290" t="str">
        <f>IF($A82="","",受験者名簿!AG88)</f>
        <v/>
      </c>
      <c r="AK82" s="290" t="str">
        <f>IF($A82="","",受験者名簿!AH88)</f>
        <v/>
      </c>
      <c r="AL82" s="290" t="str">
        <f>IF($A82="","",受験申込書!$M$51)</f>
        <v/>
      </c>
      <c r="AM82" s="290" t="str">
        <f>IF($A82="","",受験申込書!$M$52)</f>
        <v/>
      </c>
      <c r="AN82" s="290" t="str">
        <f>IF($A82="","",受験申込書!$M$54)</f>
        <v/>
      </c>
      <c r="AO82" s="290" t="str">
        <f>IF($A82="","",受験申込書!$M$55)</f>
        <v/>
      </c>
      <c r="AP82" s="290" t="str">
        <f>IF($A82="","",受験申込書!$M$56)</f>
        <v/>
      </c>
      <c r="AQ82" s="290" t="str">
        <f>IF($A82="","",受験申込書!$M$57)</f>
        <v/>
      </c>
      <c r="AR82" s="290" t="str">
        <f>IF($A82="","",受験申込書!$M$58)</f>
        <v/>
      </c>
      <c r="AS82" s="290" t="str">
        <f>IF($A82="","",受験申込書!$M$59)</f>
        <v/>
      </c>
      <c r="AT82" s="290" t="str">
        <f>IF($A82="","",受験申込書!$M$60)</f>
        <v/>
      </c>
      <c r="AU82" s="290" t="str">
        <f>IF($A82="","",受験申込書!$M$61)</f>
        <v/>
      </c>
      <c r="AV82" s="290" t="str">
        <f>IF($A82="","",受験申込書!$M$62)</f>
        <v/>
      </c>
      <c r="AW82" s="290" t="str">
        <f>IF($A82="","",受験申込書!$M$63)</f>
        <v/>
      </c>
      <c r="AX82" s="290" t="str">
        <f>IF($A82="","",受験申込書!$M$53)</f>
        <v/>
      </c>
      <c r="AY82" s="290" t="str">
        <f>IF($A82="","",受験申込書!$M$53)</f>
        <v/>
      </c>
      <c r="AZ82" s="290" t="str">
        <f>IF($A82="","",受験申込書!$N$28)</f>
        <v/>
      </c>
      <c r="BA82" s="290" t="str">
        <f>IF($A82="","",受験者名簿!AC88)</f>
        <v/>
      </c>
      <c r="BB82" s="290" t="str">
        <f>IF($A82="","",受験申込書!$M$44)</f>
        <v/>
      </c>
      <c r="BC82" s="290" t="str">
        <f>IF($A82="","",受験申込書!$M$46)</f>
        <v/>
      </c>
      <c r="BD82" s="290" t="str">
        <f t="shared" si="7"/>
        <v/>
      </c>
      <c r="BE82" s="290" t="str">
        <f>IF($A82="","",受験申込書!$M$47)</f>
        <v/>
      </c>
      <c r="BF82" s="290" t="str">
        <f>IF($A82="","",受験申込書!$M$48)</f>
        <v/>
      </c>
      <c r="BG82" s="290" t="str">
        <f t="shared" si="8"/>
        <v/>
      </c>
      <c r="BH82" s="290" t="str">
        <f t="shared" si="9"/>
        <v/>
      </c>
      <c r="BI82" s="290" t="str">
        <f>IF($A82="","",受験申込書!$M$13)</f>
        <v/>
      </c>
      <c r="BJ82" s="290" t="str">
        <f>IF($A82="","",受験申込書!$M$14)</f>
        <v/>
      </c>
    </row>
    <row r="83" spans="1:62" ht="15.75" customHeight="1" x14ac:dyDescent="0.15">
      <c r="A83" s="290" t="str">
        <f>IF(受験者名簿!$C89="","",受験者名簿!A89)</f>
        <v/>
      </c>
      <c r="B83" s="291" t="str">
        <f>IF($A83="","",受験者名簿!Z89)</f>
        <v/>
      </c>
      <c r="C83" s="291" t="str">
        <f t="shared" si="5"/>
        <v/>
      </c>
      <c r="D83" s="291" t="str">
        <f>IF($A83="","",受験者名簿!AA89)</f>
        <v/>
      </c>
      <c r="E83" s="290" t="str">
        <f>""</f>
        <v/>
      </c>
      <c r="F83" s="291" t="str">
        <f>IF($A83="","",TEXT(SUBSTITUTE(受験者名簿!J89,".","/"),"yyyy/mm/dd"))</f>
        <v/>
      </c>
      <c r="G83" s="290" t="str">
        <f>IF($A83="","",TRIM(受験者名簿!C89))</f>
        <v/>
      </c>
      <c r="H83" s="290" t="str">
        <f>IF($A83="","",TRIM(受験者名簿!D89))</f>
        <v/>
      </c>
      <c r="I83" s="290" t="str">
        <f>IF($A83="","",DBCS(TRIM(PHONETIC(受験者名簿!E89))))</f>
        <v/>
      </c>
      <c r="J83" s="290" t="str">
        <f>IF($A83="","",DBCS(TRIM(PHONETIC(受験者名簿!F89))))</f>
        <v/>
      </c>
      <c r="K83" s="290" t="str">
        <f>IF($A83="","",TRIM(PROPER(受験者名簿!G89)))</f>
        <v/>
      </c>
      <c r="L83" s="290" t="str">
        <f>IF($A83="","",TRIM(PROPER(受験者名簿!H89)))</f>
        <v/>
      </c>
      <c r="M83" s="290" t="str">
        <f>IF($A83="","",受験者名簿!M89&amp;"")</f>
        <v/>
      </c>
      <c r="N83" s="290" t="str">
        <f>IF($A83="","",受験者名簿!L89&amp;"")</f>
        <v/>
      </c>
      <c r="O83" s="290" t="str">
        <f>IF($A83="","",受験者名簿!N89&amp;"")</f>
        <v/>
      </c>
      <c r="P83" s="290" t="str">
        <f>IF($A83="","",受験者名簿!O89&amp;"")</f>
        <v/>
      </c>
      <c r="Q83" s="290" t="str">
        <f>IF($A83="","",受験者名簿!P89&amp;"")</f>
        <v/>
      </c>
      <c r="R83" s="290" t="str">
        <f>IF($A83="","",受験者名簿!Q89&amp;"")</f>
        <v/>
      </c>
      <c r="S83" s="290" t="str">
        <f>IF($A83="","",受験者名簿!R89&amp;"")</f>
        <v/>
      </c>
      <c r="T83" s="290" t="str">
        <f>IF($A83="","",受験者名簿!S89&amp;"")</f>
        <v/>
      </c>
      <c r="U83" s="290" t="str">
        <f>IF($A83="","",受験者名簿!T89&amp;"")</f>
        <v/>
      </c>
      <c r="V83" s="290" t="str">
        <f>IF($A83="","",受験者名簿!U89&amp;"")</f>
        <v/>
      </c>
      <c r="W83" s="290" t="str">
        <f>IF($A83="","",受験者名簿!V89&amp;"")</f>
        <v/>
      </c>
      <c r="X83" s="290" t="str">
        <f>IF($A83="","",受験者名簿!W89&amp;"")</f>
        <v/>
      </c>
      <c r="Y83" s="290" t="str">
        <f>""</f>
        <v/>
      </c>
      <c r="Z83" s="290" t="str">
        <f>""</f>
        <v/>
      </c>
      <c r="AA83" s="290" t="str">
        <f>""</f>
        <v/>
      </c>
      <c r="AB83" s="290" t="str">
        <f>""</f>
        <v/>
      </c>
      <c r="AC83" s="290" t="str">
        <f>IF($A83="","",受験者名簿!I89&amp;"")</f>
        <v/>
      </c>
      <c r="AD83" s="290" t="str">
        <f>""</f>
        <v/>
      </c>
      <c r="AE83" s="290" t="str">
        <f>""</f>
        <v/>
      </c>
      <c r="AF83" s="290" t="str">
        <f t="shared" si="6"/>
        <v/>
      </c>
      <c r="AG83" s="290" t="str">
        <f>IF($A83="","",受験者名簿!B89)</f>
        <v/>
      </c>
      <c r="AH83" s="290" t="str">
        <f>IF($A83="","",受験者名簿!AE89)</f>
        <v/>
      </c>
      <c r="AI83" s="292" t="str">
        <f>IF($A83="","",受験者名簿!AF89)</f>
        <v/>
      </c>
      <c r="AJ83" s="290" t="str">
        <f>IF($A83="","",受験者名簿!AG89)</f>
        <v/>
      </c>
      <c r="AK83" s="290" t="str">
        <f>IF($A83="","",受験者名簿!AH89)</f>
        <v/>
      </c>
      <c r="AL83" s="290" t="str">
        <f>IF($A83="","",受験申込書!$M$51)</f>
        <v/>
      </c>
      <c r="AM83" s="290" t="str">
        <f>IF($A83="","",受験申込書!$M$52)</f>
        <v/>
      </c>
      <c r="AN83" s="290" t="str">
        <f>IF($A83="","",受験申込書!$M$54)</f>
        <v/>
      </c>
      <c r="AO83" s="290" t="str">
        <f>IF($A83="","",受験申込書!$M$55)</f>
        <v/>
      </c>
      <c r="AP83" s="290" t="str">
        <f>IF($A83="","",受験申込書!$M$56)</f>
        <v/>
      </c>
      <c r="AQ83" s="290" t="str">
        <f>IF($A83="","",受験申込書!$M$57)</f>
        <v/>
      </c>
      <c r="AR83" s="290" t="str">
        <f>IF($A83="","",受験申込書!$M$58)</f>
        <v/>
      </c>
      <c r="AS83" s="290" t="str">
        <f>IF($A83="","",受験申込書!$M$59)</f>
        <v/>
      </c>
      <c r="AT83" s="290" t="str">
        <f>IF($A83="","",受験申込書!$M$60)</f>
        <v/>
      </c>
      <c r="AU83" s="290" t="str">
        <f>IF($A83="","",受験申込書!$M$61)</f>
        <v/>
      </c>
      <c r="AV83" s="290" t="str">
        <f>IF($A83="","",受験申込書!$M$62)</f>
        <v/>
      </c>
      <c r="AW83" s="290" t="str">
        <f>IF($A83="","",受験申込書!$M$63)</f>
        <v/>
      </c>
      <c r="AX83" s="290" t="str">
        <f>IF($A83="","",受験申込書!$M$53)</f>
        <v/>
      </c>
      <c r="AY83" s="290" t="str">
        <f>IF($A83="","",受験申込書!$M$53)</f>
        <v/>
      </c>
      <c r="AZ83" s="290" t="str">
        <f>IF($A83="","",受験申込書!$N$28)</f>
        <v/>
      </c>
      <c r="BA83" s="290" t="str">
        <f>IF($A83="","",受験者名簿!AC89)</f>
        <v/>
      </c>
      <c r="BB83" s="290" t="str">
        <f>IF($A83="","",受験申込書!$M$44)</f>
        <v/>
      </c>
      <c r="BC83" s="290" t="str">
        <f>IF($A83="","",受験申込書!$M$46)</f>
        <v/>
      </c>
      <c r="BD83" s="290" t="str">
        <f t="shared" si="7"/>
        <v/>
      </c>
      <c r="BE83" s="290" t="str">
        <f>IF($A83="","",受験申込書!$M$47)</f>
        <v/>
      </c>
      <c r="BF83" s="290" t="str">
        <f>IF($A83="","",受験申込書!$M$48)</f>
        <v/>
      </c>
      <c r="BG83" s="290" t="str">
        <f t="shared" si="8"/>
        <v/>
      </c>
      <c r="BH83" s="290" t="str">
        <f t="shared" si="9"/>
        <v/>
      </c>
      <c r="BI83" s="290" t="str">
        <f>IF($A83="","",受験申込書!$M$13)</f>
        <v/>
      </c>
      <c r="BJ83" s="290" t="str">
        <f>IF($A83="","",受験申込書!$M$14)</f>
        <v/>
      </c>
    </row>
    <row r="84" spans="1:62" ht="15.75" customHeight="1" x14ac:dyDescent="0.15">
      <c r="A84" s="290" t="str">
        <f>IF(受験者名簿!$C90="","",受験者名簿!A90)</f>
        <v/>
      </c>
      <c r="B84" s="291" t="str">
        <f>IF($A84="","",受験者名簿!Z90)</f>
        <v/>
      </c>
      <c r="C84" s="291" t="str">
        <f t="shared" si="5"/>
        <v/>
      </c>
      <c r="D84" s="291" t="str">
        <f>IF($A84="","",受験者名簿!AA90)</f>
        <v/>
      </c>
      <c r="E84" s="290" t="str">
        <f>""</f>
        <v/>
      </c>
      <c r="F84" s="291" t="str">
        <f>IF($A84="","",TEXT(SUBSTITUTE(受験者名簿!J90,".","/"),"yyyy/mm/dd"))</f>
        <v/>
      </c>
      <c r="G84" s="290" t="str">
        <f>IF($A84="","",TRIM(受験者名簿!C90))</f>
        <v/>
      </c>
      <c r="H84" s="290" t="str">
        <f>IF($A84="","",TRIM(受験者名簿!D90))</f>
        <v/>
      </c>
      <c r="I84" s="290" t="str">
        <f>IF($A84="","",DBCS(TRIM(PHONETIC(受験者名簿!E90))))</f>
        <v/>
      </c>
      <c r="J84" s="290" t="str">
        <f>IF($A84="","",DBCS(TRIM(PHONETIC(受験者名簿!F90))))</f>
        <v/>
      </c>
      <c r="K84" s="290" t="str">
        <f>IF($A84="","",TRIM(PROPER(受験者名簿!G90)))</f>
        <v/>
      </c>
      <c r="L84" s="290" t="str">
        <f>IF($A84="","",TRIM(PROPER(受験者名簿!H90)))</f>
        <v/>
      </c>
      <c r="M84" s="290" t="str">
        <f>IF($A84="","",受験者名簿!M90&amp;"")</f>
        <v/>
      </c>
      <c r="N84" s="290" t="str">
        <f>IF($A84="","",受験者名簿!L90&amp;"")</f>
        <v/>
      </c>
      <c r="O84" s="290" t="str">
        <f>IF($A84="","",受験者名簿!N90&amp;"")</f>
        <v/>
      </c>
      <c r="P84" s="290" t="str">
        <f>IF($A84="","",受験者名簿!O90&amp;"")</f>
        <v/>
      </c>
      <c r="Q84" s="290" t="str">
        <f>IF($A84="","",受験者名簿!P90&amp;"")</f>
        <v/>
      </c>
      <c r="R84" s="290" t="str">
        <f>IF($A84="","",受験者名簿!Q90&amp;"")</f>
        <v/>
      </c>
      <c r="S84" s="290" t="str">
        <f>IF($A84="","",受験者名簿!R90&amp;"")</f>
        <v/>
      </c>
      <c r="T84" s="290" t="str">
        <f>IF($A84="","",受験者名簿!S90&amp;"")</f>
        <v/>
      </c>
      <c r="U84" s="290" t="str">
        <f>IF($A84="","",受験者名簿!T90&amp;"")</f>
        <v/>
      </c>
      <c r="V84" s="290" t="str">
        <f>IF($A84="","",受験者名簿!U90&amp;"")</f>
        <v/>
      </c>
      <c r="W84" s="290" t="str">
        <f>IF($A84="","",受験者名簿!V90&amp;"")</f>
        <v/>
      </c>
      <c r="X84" s="290" t="str">
        <f>IF($A84="","",受験者名簿!W90&amp;"")</f>
        <v/>
      </c>
      <c r="Y84" s="290" t="str">
        <f>""</f>
        <v/>
      </c>
      <c r="Z84" s="290" t="str">
        <f>""</f>
        <v/>
      </c>
      <c r="AA84" s="290" t="str">
        <f>""</f>
        <v/>
      </c>
      <c r="AB84" s="290" t="str">
        <f>""</f>
        <v/>
      </c>
      <c r="AC84" s="290" t="str">
        <f>IF($A84="","",受験者名簿!I90&amp;"")</f>
        <v/>
      </c>
      <c r="AD84" s="290" t="str">
        <f>""</f>
        <v/>
      </c>
      <c r="AE84" s="290" t="str">
        <f>""</f>
        <v/>
      </c>
      <c r="AF84" s="290" t="str">
        <f t="shared" si="6"/>
        <v/>
      </c>
      <c r="AG84" s="290" t="str">
        <f>IF($A84="","",受験者名簿!B90)</f>
        <v/>
      </c>
      <c r="AH84" s="290" t="str">
        <f>IF($A84="","",受験者名簿!AE90)</f>
        <v/>
      </c>
      <c r="AI84" s="292" t="str">
        <f>IF($A84="","",受験者名簿!AF90)</f>
        <v/>
      </c>
      <c r="AJ84" s="290" t="str">
        <f>IF($A84="","",受験者名簿!AG90)</f>
        <v/>
      </c>
      <c r="AK84" s="290" t="str">
        <f>IF($A84="","",受験者名簿!AH90)</f>
        <v/>
      </c>
      <c r="AL84" s="290" t="str">
        <f>IF($A84="","",受験申込書!$M$51)</f>
        <v/>
      </c>
      <c r="AM84" s="290" t="str">
        <f>IF($A84="","",受験申込書!$M$52)</f>
        <v/>
      </c>
      <c r="AN84" s="290" t="str">
        <f>IF($A84="","",受験申込書!$M$54)</f>
        <v/>
      </c>
      <c r="AO84" s="290" t="str">
        <f>IF($A84="","",受験申込書!$M$55)</f>
        <v/>
      </c>
      <c r="AP84" s="290" t="str">
        <f>IF($A84="","",受験申込書!$M$56)</f>
        <v/>
      </c>
      <c r="AQ84" s="290" t="str">
        <f>IF($A84="","",受験申込書!$M$57)</f>
        <v/>
      </c>
      <c r="AR84" s="290" t="str">
        <f>IF($A84="","",受験申込書!$M$58)</f>
        <v/>
      </c>
      <c r="AS84" s="290" t="str">
        <f>IF($A84="","",受験申込書!$M$59)</f>
        <v/>
      </c>
      <c r="AT84" s="290" t="str">
        <f>IF($A84="","",受験申込書!$M$60)</f>
        <v/>
      </c>
      <c r="AU84" s="290" t="str">
        <f>IF($A84="","",受験申込書!$M$61)</f>
        <v/>
      </c>
      <c r="AV84" s="290" t="str">
        <f>IF($A84="","",受験申込書!$M$62)</f>
        <v/>
      </c>
      <c r="AW84" s="290" t="str">
        <f>IF($A84="","",受験申込書!$M$63)</f>
        <v/>
      </c>
      <c r="AX84" s="290" t="str">
        <f>IF($A84="","",受験申込書!$M$53)</f>
        <v/>
      </c>
      <c r="AY84" s="290" t="str">
        <f>IF($A84="","",受験申込書!$M$53)</f>
        <v/>
      </c>
      <c r="AZ84" s="290" t="str">
        <f>IF($A84="","",受験申込書!$N$28)</f>
        <v/>
      </c>
      <c r="BA84" s="290" t="str">
        <f>IF($A84="","",受験者名簿!AC90)</f>
        <v/>
      </c>
      <c r="BB84" s="290" t="str">
        <f>IF($A84="","",受験申込書!$M$44)</f>
        <v/>
      </c>
      <c r="BC84" s="290" t="str">
        <f>IF($A84="","",受験申込書!$M$46)</f>
        <v/>
      </c>
      <c r="BD84" s="290" t="str">
        <f t="shared" si="7"/>
        <v/>
      </c>
      <c r="BE84" s="290" t="str">
        <f>IF($A84="","",受験申込書!$M$47)</f>
        <v/>
      </c>
      <c r="BF84" s="290" t="str">
        <f>IF($A84="","",受験申込書!$M$48)</f>
        <v/>
      </c>
      <c r="BG84" s="290" t="str">
        <f t="shared" si="8"/>
        <v/>
      </c>
      <c r="BH84" s="290" t="str">
        <f t="shared" si="9"/>
        <v/>
      </c>
      <c r="BI84" s="290" t="str">
        <f>IF($A84="","",受験申込書!$M$13)</f>
        <v/>
      </c>
      <c r="BJ84" s="290" t="str">
        <f>IF($A84="","",受験申込書!$M$14)</f>
        <v/>
      </c>
    </row>
    <row r="85" spans="1:62" ht="15.75" customHeight="1" x14ac:dyDescent="0.15">
      <c r="A85" s="290" t="str">
        <f>IF(受験者名簿!$C91="","",受験者名簿!A91)</f>
        <v/>
      </c>
      <c r="B85" s="291" t="str">
        <f>IF($A85="","",受験者名簿!Z91)</f>
        <v/>
      </c>
      <c r="C85" s="291" t="str">
        <f t="shared" si="5"/>
        <v/>
      </c>
      <c r="D85" s="291" t="str">
        <f>IF($A85="","",受験者名簿!AA91)</f>
        <v/>
      </c>
      <c r="E85" s="290" t="str">
        <f>""</f>
        <v/>
      </c>
      <c r="F85" s="291" t="str">
        <f>IF($A85="","",TEXT(SUBSTITUTE(受験者名簿!J91,".","/"),"yyyy/mm/dd"))</f>
        <v/>
      </c>
      <c r="G85" s="290" t="str">
        <f>IF($A85="","",TRIM(受験者名簿!C91))</f>
        <v/>
      </c>
      <c r="H85" s="290" t="str">
        <f>IF($A85="","",TRIM(受験者名簿!D91))</f>
        <v/>
      </c>
      <c r="I85" s="290" t="str">
        <f>IF($A85="","",DBCS(TRIM(PHONETIC(受験者名簿!E91))))</f>
        <v/>
      </c>
      <c r="J85" s="290" t="str">
        <f>IF($A85="","",DBCS(TRIM(PHONETIC(受験者名簿!F91))))</f>
        <v/>
      </c>
      <c r="K85" s="290" t="str">
        <f>IF($A85="","",TRIM(PROPER(受験者名簿!G91)))</f>
        <v/>
      </c>
      <c r="L85" s="290" t="str">
        <f>IF($A85="","",TRIM(PROPER(受験者名簿!H91)))</f>
        <v/>
      </c>
      <c r="M85" s="290" t="str">
        <f>IF($A85="","",受験者名簿!M91&amp;"")</f>
        <v/>
      </c>
      <c r="N85" s="290" t="str">
        <f>IF($A85="","",受験者名簿!L91&amp;"")</f>
        <v/>
      </c>
      <c r="O85" s="290" t="str">
        <f>IF($A85="","",受験者名簿!N91&amp;"")</f>
        <v/>
      </c>
      <c r="P85" s="290" t="str">
        <f>IF($A85="","",受験者名簿!O91&amp;"")</f>
        <v/>
      </c>
      <c r="Q85" s="290" t="str">
        <f>IF($A85="","",受験者名簿!P91&amp;"")</f>
        <v/>
      </c>
      <c r="R85" s="290" t="str">
        <f>IF($A85="","",受験者名簿!Q91&amp;"")</f>
        <v/>
      </c>
      <c r="S85" s="290" t="str">
        <f>IF($A85="","",受験者名簿!R91&amp;"")</f>
        <v/>
      </c>
      <c r="T85" s="290" t="str">
        <f>IF($A85="","",受験者名簿!S91&amp;"")</f>
        <v/>
      </c>
      <c r="U85" s="290" t="str">
        <f>IF($A85="","",受験者名簿!T91&amp;"")</f>
        <v/>
      </c>
      <c r="V85" s="290" t="str">
        <f>IF($A85="","",受験者名簿!U91&amp;"")</f>
        <v/>
      </c>
      <c r="W85" s="290" t="str">
        <f>IF($A85="","",受験者名簿!V91&amp;"")</f>
        <v/>
      </c>
      <c r="X85" s="290" t="str">
        <f>IF($A85="","",受験者名簿!W91&amp;"")</f>
        <v/>
      </c>
      <c r="Y85" s="290" t="str">
        <f>""</f>
        <v/>
      </c>
      <c r="Z85" s="290" t="str">
        <f>""</f>
        <v/>
      </c>
      <c r="AA85" s="290" t="str">
        <f>""</f>
        <v/>
      </c>
      <c r="AB85" s="290" t="str">
        <f>""</f>
        <v/>
      </c>
      <c r="AC85" s="290" t="str">
        <f>IF($A85="","",受験者名簿!I91&amp;"")</f>
        <v/>
      </c>
      <c r="AD85" s="290" t="str">
        <f>""</f>
        <v/>
      </c>
      <c r="AE85" s="290" t="str">
        <f>""</f>
        <v/>
      </c>
      <c r="AF85" s="290" t="str">
        <f t="shared" si="6"/>
        <v/>
      </c>
      <c r="AG85" s="290" t="str">
        <f>IF($A85="","",受験者名簿!B91)</f>
        <v/>
      </c>
      <c r="AH85" s="290" t="str">
        <f>IF($A85="","",受験者名簿!AE91)</f>
        <v/>
      </c>
      <c r="AI85" s="292" t="str">
        <f>IF($A85="","",受験者名簿!AF91)</f>
        <v/>
      </c>
      <c r="AJ85" s="290" t="str">
        <f>IF($A85="","",受験者名簿!AG91)</f>
        <v/>
      </c>
      <c r="AK85" s="290" t="str">
        <f>IF($A85="","",受験者名簿!AH91)</f>
        <v/>
      </c>
      <c r="AL85" s="290" t="str">
        <f>IF($A85="","",受験申込書!$M$51)</f>
        <v/>
      </c>
      <c r="AM85" s="290" t="str">
        <f>IF($A85="","",受験申込書!$M$52)</f>
        <v/>
      </c>
      <c r="AN85" s="290" t="str">
        <f>IF($A85="","",受験申込書!$M$54)</f>
        <v/>
      </c>
      <c r="AO85" s="290" t="str">
        <f>IF($A85="","",受験申込書!$M$55)</f>
        <v/>
      </c>
      <c r="AP85" s="290" t="str">
        <f>IF($A85="","",受験申込書!$M$56)</f>
        <v/>
      </c>
      <c r="AQ85" s="290" t="str">
        <f>IF($A85="","",受験申込書!$M$57)</f>
        <v/>
      </c>
      <c r="AR85" s="290" t="str">
        <f>IF($A85="","",受験申込書!$M$58)</f>
        <v/>
      </c>
      <c r="AS85" s="290" t="str">
        <f>IF($A85="","",受験申込書!$M$59)</f>
        <v/>
      </c>
      <c r="AT85" s="290" t="str">
        <f>IF($A85="","",受験申込書!$M$60)</f>
        <v/>
      </c>
      <c r="AU85" s="290" t="str">
        <f>IF($A85="","",受験申込書!$M$61)</f>
        <v/>
      </c>
      <c r="AV85" s="290" t="str">
        <f>IF($A85="","",受験申込書!$M$62)</f>
        <v/>
      </c>
      <c r="AW85" s="290" t="str">
        <f>IF($A85="","",受験申込書!$M$63)</f>
        <v/>
      </c>
      <c r="AX85" s="290" t="str">
        <f>IF($A85="","",受験申込書!$M$53)</f>
        <v/>
      </c>
      <c r="AY85" s="290" t="str">
        <f>IF($A85="","",受験申込書!$M$53)</f>
        <v/>
      </c>
      <c r="AZ85" s="290" t="str">
        <f>IF($A85="","",受験申込書!$N$28)</f>
        <v/>
      </c>
      <c r="BA85" s="290" t="str">
        <f>IF($A85="","",受験者名簿!AC91)</f>
        <v/>
      </c>
      <c r="BB85" s="290" t="str">
        <f>IF($A85="","",受験申込書!$M$44)</f>
        <v/>
      </c>
      <c r="BC85" s="290" t="str">
        <f>IF($A85="","",受験申込書!$M$46)</f>
        <v/>
      </c>
      <c r="BD85" s="290" t="str">
        <f t="shared" si="7"/>
        <v/>
      </c>
      <c r="BE85" s="290" t="str">
        <f>IF($A85="","",受験申込書!$M$47)</f>
        <v/>
      </c>
      <c r="BF85" s="290" t="str">
        <f>IF($A85="","",受験申込書!$M$48)</f>
        <v/>
      </c>
      <c r="BG85" s="290" t="str">
        <f t="shared" si="8"/>
        <v/>
      </c>
      <c r="BH85" s="290" t="str">
        <f t="shared" si="9"/>
        <v/>
      </c>
      <c r="BI85" s="290" t="str">
        <f>IF($A85="","",受験申込書!$M$13)</f>
        <v/>
      </c>
      <c r="BJ85" s="290" t="str">
        <f>IF($A85="","",受験申込書!$M$14)</f>
        <v/>
      </c>
    </row>
    <row r="86" spans="1:62" ht="15.75" customHeight="1" x14ac:dyDescent="0.15">
      <c r="A86" s="290" t="str">
        <f>IF(受験者名簿!$C92="","",受験者名簿!A92)</f>
        <v/>
      </c>
      <c r="B86" s="291" t="str">
        <f>IF($A86="","",受験者名簿!Z92)</f>
        <v/>
      </c>
      <c r="C86" s="291" t="str">
        <f t="shared" si="5"/>
        <v/>
      </c>
      <c r="D86" s="291" t="str">
        <f>IF($A86="","",受験者名簿!AA92)</f>
        <v/>
      </c>
      <c r="E86" s="290" t="str">
        <f>""</f>
        <v/>
      </c>
      <c r="F86" s="291" t="str">
        <f>IF($A86="","",TEXT(SUBSTITUTE(受験者名簿!J92,".","/"),"yyyy/mm/dd"))</f>
        <v/>
      </c>
      <c r="G86" s="290" t="str">
        <f>IF($A86="","",TRIM(受験者名簿!C92))</f>
        <v/>
      </c>
      <c r="H86" s="290" t="str">
        <f>IF($A86="","",TRIM(受験者名簿!D92))</f>
        <v/>
      </c>
      <c r="I86" s="290" t="str">
        <f>IF($A86="","",DBCS(TRIM(PHONETIC(受験者名簿!E92))))</f>
        <v/>
      </c>
      <c r="J86" s="290" t="str">
        <f>IF($A86="","",DBCS(TRIM(PHONETIC(受験者名簿!F92))))</f>
        <v/>
      </c>
      <c r="K86" s="290" t="str">
        <f>IF($A86="","",TRIM(PROPER(受験者名簿!G92)))</f>
        <v/>
      </c>
      <c r="L86" s="290" t="str">
        <f>IF($A86="","",TRIM(PROPER(受験者名簿!H92)))</f>
        <v/>
      </c>
      <c r="M86" s="290" t="str">
        <f>IF($A86="","",受験者名簿!M92&amp;"")</f>
        <v/>
      </c>
      <c r="N86" s="290" t="str">
        <f>IF($A86="","",受験者名簿!L92&amp;"")</f>
        <v/>
      </c>
      <c r="O86" s="290" t="str">
        <f>IF($A86="","",受験者名簿!N92&amp;"")</f>
        <v/>
      </c>
      <c r="P86" s="290" t="str">
        <f>IF($A86="","",受験者名簿!O92&amp;"")</f>
        <v/>
      </c>
      <c r="Q86" s="290" t="str">
        <f>IF($A86="","",受験者名簿!P92&amp;"")</f>
        <v/>
      </c>
      <c r="R86" s="290" t="str">
        <f>IF($A86="","",受験者名簿!Q92&amp;"")</f>
        <v/>
      </c>
      <c r="S86" s="290" t="str">
        <f>IF($A86="","",受験者名簿!R92&amp;"")</f>
        <v/>
      </c>
      <c r="T86" s="290" t="str">
        <f>IF($A86="","",受験者名簿!S92&amp;"")</f>
        <v/>
      </c>
      <c r="U86" s="290" t="str">
        <f>IF($A86="","",受験者名簿!T92&amp;"")</f>
        <v/>
      </c>
      <c r="V86" s="290" t="str">
        <f>IF($A86="","",受験者名簿!U92&amp;"")</f>
        <v/>
      </c>
      <c r="W86" s="290" t="str">
        <f>IF($A86="","",受験者名簿!V92&amp;"")</f>
        <v/>
      </c>
      <c r="X86" s="290" t="str">
        <f>IF($A86="","",受験者名簿!W92&amp;"")</f>
        <v/>
      </c>
      <c r="Y86" s="290" t="str">
        <f>""</f>
        <v/>
      </c>
      <c r="Z86" s="290" t="str">
        <f>""</f>
        <v/>
      </c>
      <c r="AA86" s="290" t="str">
        <f>""</f>
        <v/>
      </c>
      <c r="AB86" s="290" t="str">
        <f>""</f>
        <v/>
      </c>
      <c r="AC86" s="290" t="str">
        <f>IF($A86="","",受験者名簿!I92&amp;"")</f>
        <v/>
      </c>
      <c r="AD86" s="290" t="str">
        <f>""</f>
        <v/>
      </c>
      <c r="AE86" s="290" t="str">
        <f>""</f>
        <v/>
      </c>
      <c r="AF86" s="290" t="str">
        <f t="shared" si="6"/>
        <v/>
      </c>
      <c r="AG86" s="290" t="str">
        <f>IF($A86="","",受験者名簿!B92)</f>
        <v/>
      </c>
      <c r="AH86" s="290" t="str">
        <f>IF($A86="","",受験者名簿!AE92)</f>
        <v/>
      </c>
      <c r="AI86" s="292" t="str">
        <f>IF($A86="","",受験者名簿!AF92)</f>
        <v/>
      </c>
      <c r="AJ86" s="290" t="str">
        <f>IF($A86="","",受験者名簿!AG92)</f>
        <v/>
      </c>
      <c r="AK86" s="290" t="str">
        <f>IF($A86="","",受験者名簿!AH92)</f>
        <v/>
      </c>
      <c r="AL86" s="290" t="str">
        <f>IF($A86="","",受験申込書!$M$51)</f>
        <v/>
      </c>
      <c r="AM86" s="290" t="str">
        <f>IF($A86="","",受験申込書!$M$52)</f>
        <v/>
      </c>
      <c r="AN86" s="290" t="str">
        <f>IF($A86="","",受験申込書!$M$54)</f>
        <v/>
      </c>
      <c r="AO86" s="290" t="str">
        <f>IF($A86="","",受験申込書!$M$55)</f>
        <v/>
      </c>
      <c r="AP86" s="290" t="str">
        <f>IF($A86="","",受験申込書!$M$56)</f>
        <v/>
      </c>
      <c r="AQ86" s="290" t="str">
        <f>IF($A86="","",受験申込書!$M$57)</f>
        <v/>
      </c>
      <c r="AR86" s="290" t="str">
        <f>IF($A86="","",受験申込書!$M$58)</f>
        <v/>
      </c>
      <c r="AS86" s="290" t="str">
        <f>IF($A86="","",受験申込書!$M$59)</f>
        <v/>
      </c>
      <c r="AT86" s="290" t="str">
        <f>IF($A86="","",受験申込書!$M$60)</f>
        <v/>
      </c>
      <c r="AU86" s="290" t="str">
        <f>IF($A86="","",受験申込書!$M$61)</f>
        <v/>
      </c>
      <c r="AV86" s="290" t="str">
        <f>IF($A86="","",受験申込書!$M$62)</f>
        <v/>
      </c>
      <c r="AW86" s="290" t="str">
        <f>IF($A86="","",受験申込書!$M$63)</f>
        <v/>
      </c>
      <c r="AX86" s="290" t="str">
        <f>IF($A86="","",受験申込書!$M$53)</f>
        <v/>
      </c>
      <c r="AY86" s="290" t="str">
        <f>IF($A86="","",受験申込書!$M$53)</f>
        <v/>
      </c>
      <c r="AZ86" s="290" t="str">
        <f>IF($A86="","",受験申込書!$N$28)</f>
        <v/>
      </c>
      <c r="BA86" s="290" t="str">
        <f>IF($A86="","",受験者名簿!AC92)</f>
        <v/>
      </c>
      <c r="BB86" s="290" t="str">
        <f>IF($A86="","",受験申込書!$M$44)</f>
        <v/>
      </c>
      <c r="BC86" s="290" t="str">
        <f>IF($A86="","",受験申込書!$M$46)</f>
        <v/>
      </c>
      <c r="BD86" s="290" t="str">
        <f t="shared" si="7"/>
        <v/>
      </c>
      <c r="BE86" s="290" t="str">
        <f>IF($A86="","",受験申込書!$M$47)</f>
        <v/>
      </c>
      <c r="BF86" s="290" t="str">
        <f>IF($A86="","",受験申込書!$M$48)</f>
        <v/>
      </c>
      <c r="BG86" s="290" t="str">
        <f t="shared" si="8"/>
        <v/>
      </c>
      <c r="BH86" s="290" t="str">
        <f t="shared" si="9"/>
        <v/>
      </c>
      <c r="BI86" s="290" t="str">
        <f>IF($A86="","",受験申込書!$M$13)</f>
        <v/>
      </c>
      <c r="BJ86" s="290" t="str">
        <f>IF($A86="","",受験申込書!$M$14)</f>
        <v/>
      </c>
    </row>
    <row r="87" spans="1:62" ht="15.75" customHeight="1" x14ac:dyDescent="0.15">
      <c r="A87" s="290" t="str">
        <f>IF(受験者名簿!$C93="","",受験者名簿!A93)</f>
        <v/>
      </c>
      <c r="B87" s="291" t="str">
        <f>IF($A87="","",受験者名簿!Z93)</f>
        <v/>
      </c>
      <c r="C87" s="291" t="str">
        <f t="shared" si="5"/>
        <v/>
      </c>
      <c r="D87" s="291" t="str">
        <f>IF($A87="","",受験者名簿!AA93)</f>
        <v/>
      </c>
      <c r="E87" s="290" t="str">
        <f>""</f>
        <v/>
      </c>
      <c r="F87" s="291" t="str">
        <f>IF($A87="","",TEXT(SUBSTITUTE(受験者名簿!J93,".","/"),"yyyy/mm/dd"))</f>
        <v/>
      </c>
      <c r="G87" s="290" t="str">
        <f>IF($A87="","",TRIM(受験者名簿!C93))</f>
        <v/>
      </c>
      <c r="H87" s="290" t="str">
        <f>IF($A87="","",TRIM(受験者名簿!D93))</f>
        <v/>
      </c>
      <c r="I87" s="290" t="str">
        <f>IF($A87="","",DBCS(TRIM(PHONETIC(受験者名簿!E93))))</f>
        <v/>
      </c>
      <c r="J87" s="290" t="str">
        <f>IF($A87="","",DBCS(TRIM(PHONETIC(受験者名簿!F93))))</f>
        <v/>
      </c>
      <c r="K87" s="290" t="str">
        <f>IF($A87="","",TRIM(PROPER(受験者名簿!G93)))</f>
        <v/>
      </c>
      <c r="L87" s="290" t="str">
        <f>IF($A87="","",TRIM(PROPER(受験者名簿!H93)))</f>
        <v/>
      </c>
      <c r="M87" s="290" t="str">
        <f>IF($A87="","",受験者名簿!M93&amp;"")</f>
        <v/>
      </c>
      <c r="N87" s="290" t="str">
        <f>IF($A87="","",受験者名簿!L93&amp;"")</f>
        <v/>
      </c>
      <c r="O87" s="290" t="str">
        <f>IF($A87="","",受験者名簿!N93&amp;"")</f>
        <v/>
      </c>
      <c r="P87" s="290" t="str">
        <f>IF($A87="","",受験者名簿!O93&amp;"")</f>
        <v/>
      </c>
      <c r="Q87" s="290" t="str">
        <f>IF($A87="","",受験者名簿!P93&amp;"")</f>
        <v/>
      </c>
      <c r="R87" s="290" t="str">
        <f>IF($A87="","",受験者名簿!Q93&amp;"")</f>
        <v/>
      </c>
      <c r="S87" s="290" t="str">
        <f>IF($A87="","",受験者名簿!R93&amp;"")</f>
        <v/>
      </c>
      <c r="T87" s="290" t="str">
        <f>IF($A87="","",受験者名簿!S93&amp;"")</f>
        <v/>
      </c>
      <c r="U87" s="290" t="str">
        <f>IF($A87="","",受験者名簿!T93&amp;"")</f>
        <v/>
      </c>
      <c r="V87" s="290" t="str">
        <f>IF($A87="","",受験者名簿!U93&amp;"")</f>
        <v/>
      </c>
      <c r="W87" s="290" t="str">
        <f>IF($A87="","",受験者名簿!V93&amp;"")</f>
        <v/>
      </c>
      <c r="X87" s="290" t="str">
        <f>IF($A87="","",受験者名簿!W93&amp;"")</f>
        <v/>
      </c>
      <c r="Y87" s="290" t="str">
        <f>""</f>
        <v/>
      </c>
      <c r="Z87" s="290" t="str">
        <f>""</f>
        <v/>
      </c>
      <c r="AA87" s="290" t="str">
        <f>""</f>
        <v/>
      </c>
      <c r="AB87" s="290" t="str">
        <f>""</f>
        <v/>
      </c>
      <c r="AC87" s="290" t="str">
        <f>IF($A87="","",受験者名簿!I93&amp;"")</f>
        <v/>
      </c>
      <c r="AD87" s="290" t="str">
        <f>""</f>
        <v/>
      </c>
      <c r="AE87" s="290" t="str">
        <f>""</f>
        <v/>
      </c>
      <c r="AF87" s="290" t="str">
        <f t="shared" si="6"/>
        <v/>
      </c>
      <c r="AG87" s="290" t="str">
        <f>IF($A87="","",受験者名簿!B93)</f>
        <v/>
      </c>
      <c r="AH87" s="290" t="str">
        <f>IF($A87="","",受験者名簿!AE93)</f>
        <v/>
      </c>
      <c r="AI87" s="292" t="str">
        <f>IF($A87="","",受験者名簿!AF93)</f>
        <v/>
      </c>
      <c r="AJ87" s="290" t="str">
        <f>IF($A87="","",受験者名簿!AG93)</f>
        <v/>
      </c>
      <c r="AK87" s="290" t="str">
        <f>IF($A87="","",受験者名簿!AH93)</f>
        <v/>
      </c>
      <c r="AL87" s="290" t="str">
        <f>IF($A87="","",受験申込書!$M$51)</f>
        <v/>
      </c>
      <c r="AM87" s="290" t="str">
        <f>IF($A87="","",受験申込書!$M$52)</f>
        <v/>
      </c>
      <c r="AN87" s="290" t="str">
        <f>IF($A87="","",受験申込書!$M$54)</f>
        <v/>
      </c>
      <c r="AO87" s="290" t="str">
        <f>IF($A87="","",受験申込書!$M$55)</f>
        <v/>
      </c>
      <c r="AP87" s="290" t="str">
        <f>IF($A87="","",受験申込書!$M$56)</f>
        <v/>
      </c>
      <c r="AQ87" s="290" t="str">
        <f>IF($A87="","",受験申込書!$M$57)</f>
        <v/>
      </c>
      <c r="AR87" s="290" t="str">
        <f>IF($A87="","",受験申込書!$M$58)</f>
        <v/>
      </c>
      <c r="AS87" s="290" t="str">
        <f>IF($A87="","",受験申込書!$M$59)</f>
        <v/>
      </c>
      <c r="AT87" s="290" t="str">
        <f>IF($A87="","",受験申込書!$M$60)</f>
        <v/>
      </c>
      <c r="AU87" s="290" t="str">
        <f>IF($A87="","",受験申込書!$M$61)</f>
        <v/>
      </c>
      <c r="AV87" s="290" t="str">
        <f>IF($A87="","",受験申込書!$M$62)</f>
        <v/>
      </c>
      <c r="AW87" s="290" t="str">
        <f>IF($A87="","",受験申込書!$M$63)</f>
        <v/>
      </c>
      <c r="AX87" s="290" t="str">
        <f>IF($A87="","",受験申込書!$M$53)</f>
        <v/>
      </c>
      <c r="AY87" s="290" t="str">
        <f>IF($A87="","",受験申込書!$M$53)</f>
        <v/>
      </c>
      <c r="AZ87" s="290" t="str">
        <f>IF($A87="","",受験申込書!$N$28)</f>
        <v/>
      </c>
      <c r="BA87" s="290" t="str">
        <f>IF($A87="","",受験者名簿!AC93)</f>
        <v/>
      </c>
      <c r="BB87" s="290" t="str">
        <f>IF($A87="","",受験申込書!$M$44)</f>
        <v/>
      </c>
      <c r="BC87" s="290" t="str">
        <f>IF($A87="","",受験申込書!$M$46)</f>
        <v/>
      </c>
      <c r="BD87" s="290" t="str">
        <f t="shared" si="7"/>
        <v/>
      </c>
      <c r="BE87" s="290" t="str">
        <f>IF($A87="","",受験申込書!$M$47)</f>
        <v/>
      </c>
      <c r="BF87" s="290" t="str">
        <f>IF($A87="","",受験申込書!$M$48)</f>
        <v/>
      </c>
      <c r="BG87" s="290" t="str">
        <f t="shared" si="8"/>
        <v/>
      </c>
      <c r="BH87" s="290" t="str">
        <f t="shared" si="9"/>
        <v/>
      </c>
      <c r="BI87" s="290" t="str">
        <f>IF($A87="","",受験申込書!$M$13)</f>
        <v/>
      </c>
      <c r="BJ87" s="290" t="str">
        <f>IF($A87="","",受験申込書!$M$14)</f>
        <v/>
      </c>
    </row>
    <row r="88" spans="1:62" ht="15.75" customHeight="1" x14ac:dyDescent="0.15">
      <c r="A88" s="290" t="str">
        <f>IF(受験者名簿!$C94="","",受験者名簿!A94)</f>
        <v/>
      </c>
      <c r="B88" s="291" t="str">
        <f>IF($A88="","",受験者名簿!Z94)</f>
        <v/>
      </c>
      <c r="C88" s="291" t="str">
        <f t="shared" si="5"/>
        <v/>
      </c>
      <c r="D88" s="291" t="str">
        <f>IF($A88="","",受験者名簿!AA94)</f>
        <v/>
      </c>
      <c r="E88" s="290" t="str">
        <f>""</f>
        <v/>
      </c>
      <c r="F88" s="291" t="str">
        <f>IF($A88="","",TEXT(SUBSTITUTE(受験者名簿!J94,".","/"),"yyyy/mm/dd"))</f>
        <v/>
      </c>
      <c r="G88" s="290" t="str">
        <f>IF($A88="","",TRIM(受験者名簿!C94))</f>
        <v/>
      </c>
      <c r="H88" s="290" t="str">
        <f>IF($A88="","",TRIM(受験者名簿!D94))</f>
        <v/>
      </c>
      <c r="I88" s="290" t="str">
        <f>IF($A88="","",DBCS(TRIM(PHONETIC(受験者名簿!E94))))</f>
        <v/>
      </c>
      <c r="J88" s="290" t="str">
        <f>IF($A88="","",DBCS(TRIM(PHONETIC(受験者名簿!F94))))</f>
        <v/>
      </c>
      <c r="K88" s="290" t="str">
        <f>IF($A88="","",TRIM(PROPER(受験者名簿!G94)))</f>
        <v/>
      </c>
      <c r="L88" s="290" t="str">
        <f>IF($A88="","",TRIM(PROPER(受験者名簿!H94)))</f>
        <v/>
      </c>
      <c r="M88" s="290" t="str">
        <f>IF($A88="","",受験者名簿!M94&amp;"")</f>
        <v/>
      </c>
      <c r="N88" s="290" t="str">
        <f>IF($A88="","",受験者名簿!L94&amp;"")</f>
        <v/>
      </c>
      <c r="O88" s="290" t="str">
        <f>IF($A88="","",受験者名簿!N94&amp;"")</f>
        <v/>
      </c>
      <c r="P88" s="290" t="str">
        <f>IF($A88="","",受験者名簿!O94&amp;"")</f>
        <v/>
      </c>
      <c r="Q88" s="290" t="str">
        <f>IF($A88="","",受験者名簿!P94&amp;"")</f>
        <v/>
      </c>
      <c r="R88" s="290" t="str">
        <f>IF($A88="","",受験者名簿!Q94&amp;"")</f>
        <v/>
      </c>
      <c r="S88" s="290" t="str">
        <f>IF($A88="","",受験者名簿!R94&amp;"")</f>
        <v/>
      </c>
      <c r="T88" s="290" t="str">
        <f>IF($A88="","",受験者名簿!S94&amp;"")</f>
        <v/>
      </c>
      <c r="U88" s="290" t="str">
        <f>IF($A88="","",受験者名簿!T94&amp;"")</f>
        <v/>
      </c>
      <c r="V88" s="290" t="str">
        <f>IF($A88="","",受験者名簿!U94&amp;"")</f>
        <v/>
      </c>
      <c r="W88" s="290" t="str">
        <f>IF($A88="","",受験者名簿!V94&amp;"")</f>
        <v/>
      </c>
      <c r="X88" s="290" t="str">
        <f>IF($A88="","",受験者名簿!W94&amp;"")</f>
        <v/>
      </c>
      <c r="Y88" s="290" t="str">
        <f>""</f>
        <v/>
      </c>
      <c r="Z88" s="290" t="str">
        <f>""</f>
        <v/>
      </c>
      <c r="AA88" s="290" t="str">
        <f>""</f>
        <v/>
      </c>
      <c r="AB88" s="290" t="str">
        <f>""</f>
        <v/>
      </c>
      <c r="AC88" s="290" t="str">
        <f>IF($A88="","",受験者名簿!I94&amp;"")</f>
        <v/>
      </c>
      <c r="AD88" s="290" t="str">
        <f>""</f>
        <v/>
      </c>
      <c r="AE88" s="290" t="str">
        <f>""</f>
        <v/>
      </c>
      <c r="AF88" s="290" t="str">
        <f t="shared" si="6"/>
        <v/>
      </c>
      <c r="AG88" s="290" t="str">
        <f>IF($A88="","",受験者名簿!B94)</f>
        <v/>
      </c>
      <c r="AH88" s="290" t="str">
        <f>IF($A88="","",受験者名簿!AE94)</f>
        <v/>
      </c>
      <c r="AI88" s="292" t="str">
        <f>IF($A88="","",受験者名簿!AF94)</f>
        <v/>
      </c>
      <c r="AJ88" s="290" t="str">
        <f>IF($A88="","",受験者名簿!AG94)</f>
        <v/>
      </c>
      <c r="AK88" s="290" t="str">
        <f>IF($A88="","",受験者名簿!AH94)</f>
        <v/>
      </c>
      <c r="AL88" s="290" t="str">
        <f>IF($A88="","",受験申込書!$M$51)</f>
        <v/>
      </c>
      <c r="AM88" s="290" t="str">
        <f>IF($A88="","",受験申込書!$M$52)</f>
        <v/>
      </c>
      <c r="AN88" s="290" t="str">
        <f>IF($A88="","",受験申込書!$M$54)</f>
        <v/>
      </c>
      <c r="AO88" s="290" t="str">
        <f>IF($A88="","",受験申込書!$M$55)</f>
        <v/>
      </c>
      <c r="AP88" s="290" t="str">
        <f>IF($A88="","",受験申込書!$M$56)</f>
        <v/>
      </c>
      <c r="AQ88" s="290" t="str">
        <f>IF($A88="","",受験申込書!$M$57)</f>
        <v/>
      </c>
      <c r="AR88" s="290" t="str">
        <f>IF($A88="","",受験申込書!$M$58)</f>
        <v/>
      </c>
      <c r="AS88" s="290" t="str">
        <f>IF($A88="","",受験申込書!$M$59)</f>
        <v/>
      </c>
      <c r="AT88" s="290" t="str">
        <f>IF($A88="","",受験申込書!$M$60)</f>
        <v/>
      </c>
      <c r="AU88" s="290" t="str">
        <f>IF($A88="","",受験申込書!$M$61)</f>
        <v/>
      </c>
      <c r="AV88" s="290" t="str">
        <f>IF($A88="","",受験申込書!$M$62)</f>
        <v/>
      </c>
      <c r="AW88" s="290" t="str">
        <f>IF($A88="","",受験申込書!$M$63)</f>
        <v/>
      </c>
      <c r="AX88" s="290" t="str">
        <f>IF($A88="","",受験申込書!$M$53)</f>
        <v/>
      </c>
      <c r="AY88" s="290" t="str">
        <f>IF($A88="","",受験申込書!$M$53)</f>
        <v/>
      </c>
      <c r="AZ88" s="290" t="str">
        <f>IF($A88="","",受験申込書!$N$28)</f>
        <v/>
      </c>
      <c r="BA88" s="290" t="str">
        <f>IF($A88="","",受験者名簿!AC94)</f>
        <v/>
      </c>
      <c r="BB88" s="290" t="str">
        <f>IF($A88="","",受験申込書!$M$44)</f>
        <v/>
      </c>
      <c r="BC88" s="290" t="str">
        <f>IF($A88="","",受験申込書!$M$46)</f>
        <v/>
      </c>
      <c r="BD88" s="290" t="str">
        <f t="shared" si="7"/>
        <v/>
      </c>
      <c r="BE88" s="290" t="str">
        <f>IF($A88="","",受験申込書!$M$47)</f>
        <v/>
      </c>
      <c r="BF88" s="290" t="str">
        <f>IF($A88="","",受験申込書!$M$48)</f>
        <v/>
      </c>
      <c r="BG88" s="290" t="str">
        <f t="shared" si="8"/>
        <v/>
      </c>
      <c r="BH88" s="290" t="str">
        <f t="shared" si="9"/>
        <v/>
      </c>
      <c r="BI88" s="290" t="str">
        <f>IF($A88="","",受験申込書!$M$13)</f>
        <v/>
      </c>
      <c r="BJ88" s="290" t="str">
        <f>IF($A88="","",受験申込書!$M$14)</f>
        <v/>
      </c>
    </row>
    <row r="89" spans="1:62" ht="15.75" customHeight="1" x14ac:dyDescent="0.15">
      <c r="A89" s="290" t="str">
        <f>IF(受験者名簿!$C95="","",受験者名簿!A95)</f>
        <v/>
      </c>
      <c r="B89" s="291" t="str">
        <f>IF($A89="","",受験者名簿!Z95)</f>
        <v/>
      </c>
      <c r="C89" s="291" t="str">
        <f t="shared" si="5"/>
        <v/>
      </c>
      <c r="D89" s="291" t="str">
        <f>IF($A89="","",受験者名簿!AA95)</f>
        <v/>
      </c>
      <c r="E89" s="290" t="str">
        <f>""</f>
        <v/>
      </c>
      <c r="F89" s="291" t="str">
        <f>IF($A89="","",TEXT(SUBSTITUTE(受験者名簿!J95,".","/"),"yyyy/mm/dd"))</f>
        <v/>
      </c>
      <c r="G89" s="290" t="str">
        <f>IF($A89="","",TRIM(受験者名簿!C95))</f>
        <v/>
      </c>
      <c r="H89" s="290" t="str">
        <f>IF($A89="","",TRIM(受験者名簿!D95))</f>
        <v/>
      </c>
      <c r="I89" s="290" t="str">
        <f>IF($A89="","",DBCS(TRIM(PHONETIC(受験者名簿!E95))))</f>
        <v/>
      </c>
      <c r="J89" s="290" t="str">
        <f>IF($A89="","",DBCS(TRIM(PHONETIC(受験者名簿!F95))))</f>
        <v/>
      </c>
      <c r="K89" s="290" t="str">
        <f>IF($A89="","",TRIM(PROPER(受験者名簿!G95)))</f>
        <v/>
      </c>
      <c r="L89" s="290" t="str">
        <f>IF($A89="","",TRIM(PROPER(受験者名簿!H95)))</f>
        <v/>
      </c>
      <c r="M89" s="290" t="str">
        <f>IF($A89="","",受験者名簿!M95&amp;"")</f>
        <v/>
      </c>
      <c r="N89" s="290" t="str">
        <f>IF($A89="","",受験者名簿!L95&amp;"")</f>
        <v/>
      </c>
      <c r="O89" s="290" t="str">
        <f>IF($A89="","",受験者名簿!N95&amp;"")</f>
        <v/>
      </c>
      <c r="P89" s="290" t="str">
        <f>IF($A89="","",受験者名簿!O95&amp;"")</f>
        <v/>
      </c>
      <c r="Q89" s="290" t="str">
        <f>IF($A89="","",受験者名簿!P95&amp;"")</f>
        <v/>
      </c>
      <c r="R89" s="290" t="str">
        <f>IF($A89="","",受験者名簿!Q95&amp;"")</f>
        <v/>
      </c>
      <c r="S89" s="290" t="str">
        <f>IF($A89="","",受験者名簿!R95&amp;"")</f>
        <v/>
      </c>
      <c r="T89" s="290" t="str">
        <f>IF($A89="","",受験者名簿!S95&amp;"")</f>
        <v/>
      </c>
      <c r="U89" s="290" t="str">
        <f>IF($A89="","",受験者名簿!T95&amp;"")</f>
        <v/>
      </c>
      <c r="V89" s="290" t="str">
        <f>IF($A89="","",受験者名簿!U95&amp;"")</f>
        <v/>
      </c>
      <c r="W89" s="290" t="str">
        <f>IF($A89="","",受験者名簿!V95&amp;"")</f>
        <v/>
      </c>
      <c r="X89" s="290" t="str">
        <f>IF($A89="","",受験者名簿!W95&amp;"")</f>
        <v/>
      </c>
      <c r="Y89" s="290" t="str">
        <f>""</f>
        <v/>
      </c>
      <c r="Z89" s="290" t="str">
        <f>""</f>
        <v/>
      </c>
      <c r="AA89" s="290" t="str">
        <f>""</f>
        <v/>
      </c>
      <c r="AB89" s="290" t="str">
        <f>""</f>
        <v/>
      </c>
      <c r="AC89" s="290" t="str">
        <f>IF($A89="","",受験者名簿!I95&amp;"")</f>
        <v/>
      </c>
      <c r="AD89" s="290" t="str">
        <f>""</f>
        <v/>
      </c>
      <c r="AE89" s="290" t="str">
        <f>""</f>
        <v/>
      </c>
      <c r="AF89" s="290" t="str">
        <f t="shared" si="6"/>
        <v/>
      </c>
      <c r="AG89" s="290" t="str">
        <f>IF($A89="","",受験者名簿!B95)</f>
        <v/>
      </c>
      <c r="AH89" s="290" t="str">
        <f>IF($A89="","",受験者名簿!AE95)</f>
        <v/>
      </c>
      <c r="AI89" s="292" t="str">
        <f>IF($A89="","",受験者名簿!AF95)</f>
        <v/>
      </c>
      <c r="AJ89" s="290" t="str">
        <f>IF($A89="","",受験者名簿!AG95)</f>
        <v/>
      </c>
      <c r="AK89" s="290" t="str">
        <f>IF($A89="","",受験者名簿!AH95)</f>
        <v/>
      </c>
      <c r="AL89" s="290" t="str">
        <f>IF($A89="","",受験申込書!$M$51)</f>
        <v/>
      </c>
      <c r="AM89" s="290" t="str">
        <f>IF($A89="","",受験申込書!$M$52)</f>
        <v/>
      </c>
      <c r="AN89" s="290" t="str">
        <f>IF($A89="","",受験申込書!$M$54)</f>
        <v/>
      </c>
      <c r="AO89" s="290" t="str">
        <f>IF($A89="","",受験申込書!$M$55)</f>
        <v/>
      </c>
      <c r="AP89" s="290" t="str">
        <f>IF($A89="","",受験申込書!$M$56)</f>
        <v/>
      </c>
      <c r="AQ89" s="290" t="str">
        <f>IF($A89="","",受験申込書!$M$57)</f>
        <v/>
      </c>
      <c r="AR89" s="290" t="str">
        <f>IF($A89="","",受験申込書!$M$58)</f>
        <v/>
      </c>
      <c r="AS89" s="290" t="str">
        <f>IF($A89="","",受験申込書!$M$59)</f>
        <v/>
      </c>
      <c r="AT89" s="290" t="str">
        <f>IF($A89="","",受験申込書!$M$60)</f>
        <v/>
      </c>
      <c r="AU89" s="290" t="str">
        <f>IF($A89="","",受験申込書!$M$61)</f>
        <v/>
      </c>
      <c r="AV89" s="290" t="str">
        <f>IF($A89="","",受験申込書!$M$62)</f>
        <v/>
      </c>
      <c r="AW89" s="290" t="str">
        <f>IF($A89="","",受験申込書!$M$63)</f>
        <v/>
      </c>
      <c r="AX89" s="290" t="str">
        <f>IF($A89="","",受験申込書!$M$53)</f>
        <v/>
      </c>
      <c r="AY89" s="290" t="str">
        <f>IF($A89="","",受験申込書!$M$53)</f>
        <v/>
      </c>
      <c r="AZ89" s="290" t="str">
        <f>IF($A89="","",受験申込書!$N$28)</f>
        <v/>
      </c>
      <c r="BA89" s="290" t="str">
        <f>IF($A89="","",受験者名簿!AC95)</f>
        <v/>
      </c>
      <c r="BB89" s="290" t="str">
        <f>IF($A89="","",受験申込書!$M$44)</f>
        <v/>
      </c>
      <c r="BC89" s="290" t="str">
        <f>IF($A89="","",受験申込書!$M$46)</f>
        <v/>
      </c>
      <c r="BD89" s="290" t="str">
        <f t="shared" si="7"/>
        <v/>
      </c>
      <c r="BE89" s="290" t="str">
        <f>IF($A89="","",受験申込書!$M$47)</f>
        <v/>
      </c>
      <c r="BF89" s="290" t="str">
        <f>IF($A89="","",受験申込書!$M$48)</f>
        <v/>
      </c>
      <c r="BG89" s="290" t="str">
        <f t="shared" si="8"/>
        <v/>
      </c>
      <c r="BH89" s="290" t="str">
        <f t="shared" si="9"/>
        <v/>
      </c>
      <c r="BI89" s="290" t="str">
        <f>IF($A89="","",受験申込書!$M$13)</f>
        <v/>
      </c>
      <c r="BJ89" s="290" t="str">
        <f>IF($A89="","",受験申込書!$M$14)</f>
        <v/>
      </c>
    </row>
    <row r="90" spans="1:62" ht="15.75" customHeight="1" x14ac:dyDescent="0.15">
      <c r="A90" s="290" t="str">
        <f>IF(受験者名簿!$C96="","",受験者名簿!A96)</f>
        <v/>
      </c>
      <c r="B90" s="291" t="str">
        <f>IF($A90="","",受験者名簿!Z96)</f>
        <v/>
      </c>
      <c r="C90" s="291" t="str">
        <f t="shared" si="5"/>
        <v/>
      </c>
      <c r="D90" s="291" t="str">
        <f>IF($A90="","",受験者名簿!AA96)</f>
        <v/>
      </c>
      <c r="E90" s="290" t="str">
        <f>""</f>
        <v/>
      </c>
      <c r="F90" s="291" t="str">
        <f>IF($A90="","",TEXT(SUBSTITUTE(受験者名簿!J96,".","/"),"yyyy/mm/dd"))</f>
        <v/>
      </c>
      <c r="G90" s="290" t="str">
        <f>IF($A90="","",TRIM(受験者名簿!C96))</f>
        <v/>
      </c>
      <c r="H90" s="290" t="str">
        <f>IF($A90="","",TRIM(受験者名簿!D96))</f>
        <v/>
      </c>
      <c r="I90" s="290" t="str">
        <f>IF($A90="","",DBCS(TRIM(PHONETIC(受験者名簿!E96))))</f>
        <v/>
      </c>
      <c r="J90" s="290" t="str">
        <f>IF($A90="","",DBCS(TRIM(PHONETIC(受験者名簿!F96))))</f>
        <v/>
      </c>
      <c r="K90" s="290" t="str">
        <f>IF($A90="","",TRIM(PROPER(受験者名簿!G96)))</f>
        <v/>
      </c>
      <c r="L90" s="290" t="str">
        <f>IF($A90="","",TRIM(PROPER(受験者名簿!H96)))</f>
        <v/>
      </c>
      <c r="M90" s="290" t="str">
        <f>IF($A90="","",受験者名簿!M96&amp;"")</f>
        <v/>
      </c>
      <c r="N90" s="290" t="str">
        <f>IF($A90="","",受験者名簿!L96&amp;"")</f>
        <v/>
      </c>
      <c r="O90" s="290" t="str">
        <f>IF($A90="","",受験者名簿!N96&amp;"")</f>
        <v/>
      </c>
      <c r="P90" s="290" t="str">
        <f>IF($A90="","",受験者名簿!O96&amp;"")</f>
        <v/>
      </c>
      <c r="Q90" s="290" t="str">
        <f>IF($A90="","",受験者名簿!P96&amp;"")</f>
        <v/>
      </c>
      <c r="R90" s="290" t="str">
        <f>IF($A90="","",受験者名簿!Q96&amp;"")</f>
        <v/>
      </c>
      <c r="S90" s="290" t="str">
        <f>IF($A90="","",受験者名簿!R96&amp;"")</f>
        <v/>
      </c>
      <c r="T90" s="290" t="str">
        <f>IF($A90="","",受験者名簿!S96&amp;"")</f>
        <v/>
      </c>
      <c r="U90" s="290" t="str">
        <f>IF($A90="","",受験者名簿!T96&amp;"")</f>
        <v/>
      </c>
      <c r="V90" s="290" t="str">
        <f>IF($A90="","",受験者名簿!U96&amp;"")</f>
        <v/>
      </c>
      <c r="W90" s="290" t="str">
        <f>IF($A90="","",受験者名簿!V96&amp;"")</f>
        <v/>
      </c>
      <c r="X90" s="290" t="str">
        <f>IF($A90="","",受験者名簿!W96&amp;"")</f>
        <v/>
      </c>
      <c r="Y90" s="290" t="str">
        <f>""</f>
        <v/>
      </c>
      <c r="Z90" s="290" t="str">
        <f>""</f>
        <v/>
      </c>
      <c r="AA90" s="290" t="str">
        <f>""</f>
        <v/>
      </c>
      <c r="AB90" s="290" t="str">
        <f>""</f>
        <v/>
      </c>
      <c r="AC90" s="290" t="str">
        <f>IF($A90="","",受験者名簿!I96&amp;"")</f>
        <v/>
      </c>
      <c r="AD90" s="290" t="str">
        <f>""</f>
        <v/>
      </c>
      <c r="AE90" s="290" t="str">
        <f>""</f>
        <v/>
      </c>
      <c r="AF90" s="290" t="str">
        <f t="shared" si="6"/>
        <v/>
      </c>
      <c r="AG90" s="290" t="str">
        <f>IF($A90="","",受験者名簿!B96)</f>
        <v/>
      </c>
      <c r="AH90" s="290" t="str">
        <f>IF($A90="","",受験者名簿!AE96)</f>
        <v/>
      </c>
      <c r="AI90" s="292" t="str">
        <f>IF($A90="","",受験者名簿!AF96)</f>
        <v/>
      </c>
      <c r="AJ90" s="290" t="str">
        <f>IF($A90="","",受験者名簿!AG96)</f>
        <v/>
      </c>
      <c r="AK90" s="290" t="str">
        <f>IF($A90="","",受験者名簿!AH96)</f>
        <v/>
      </c>
      <c r="AL90" s="290" t="str">
        <f>IF($A90="","",受験申込書!$M$51)</f>
        <v/>
      </c>
      <c r="AM90" s="290" t="str">
        <f>IF($A90="","",受験申込書!$M$52)</f>
        <v/>
      </c>
      <c r="AN90" s="290" t="str">
        <f>IF($A90="","",受験申込書!$M$54)</f>
        <v/>
      </c>
      <c r="AO90" s="290" t="str">
        <f>IF($A90="","",受験申込書!$M$55)</f>
        <v/>
      </c>
      <c r="AP90" s="290" t="str">
        <f>IF($A90="","",受験申込書!$M$56)</f>
        <v/>
      </c>
      <c r="AQ90" s="290" t="str">
        <f>IF($A90="","",受験申込書!$M$57)</f>
        <v/>
      </c>
      <c r="AR90" s="290" t="str">
        <f>IF($A90="","",受験申込書!$M$58)</f>
        <v/>
      </c>
      <c r="AS90" s="290" t="str">
        <f>IF($A90="","",受験申込書!$M$59)</f>
        <v/>
      </c>
      <c r="AT90" s="290" t="str">
        <f>IF($A90="","",受験申込書!$M$60)</f>
        <v/>
      </c>
      <c r="AU90" s="290" t="str">
        <f>IF($A90="","",受験申込書!$M$61)</f>
        <v/>
      </c>
      <c r="AV90" s="290" t="str">
        <f>IF($A90="","",受験申込書!$M$62)</f>
        <v/>
      </c>
      <c r="AW90" s="290" t="str">
        <f>IF($A90="","",受験申込書!$M$63)</f>
        <v/>
      </c>
      <c r="AX90" s="290" t="str">
        <f>IF($A90="","",受験申込書!$M$53)</f>
        <v/>
      </c>
      <c r="AY90" s="290" t="str">
        <f>IF($A90="","",受験申込書!$M$53)</f>
        <v/>
      </c>
      <c r="AZ90" s="290" t="str">
        <f>IF($A90="","",受験申込書!$N$28)</f>
        <v/>
      </c>
      <c r="BA90" s="290" t="str">
        <f>IF($A90="","",受験者名簿!AC96)</f>
        <v/>
      </c>
      <c r="BB90" s="290" t="str">
        <f>IF($A90="","",受験申込書!$M$44)</f>
        <v/>
      </c>
      <c r="BC90" s="290" t="str">
        <f>IF($A90="","",受験申込書!$M$46)</f>
        <v/>
      </c>
      <c r="BD90" s="290" t="str">
        <f t="shared" si="7"/>
        <v/>
      </c>
      <c r="BE90" s="290" t="str">
        <f>IF($A90="","",受験申込書!$M$47)</f>
        <v/>
      </c>
      <c r="BF90" s="290" t="str">
        <f>IF($A90="","",受験申込書!$M$48)</f>
        <v/>
      </c>
      <c r="BG90" s="290" t="str">
        <f t="shared" si="8"/>
        <v/>
      </c>
      <c r="BH90" s="290" t="str">
        <f t="shared" si="9"/>
        <v/>
      </c>
      <c r="BI90" s="290" t="str">
        <f>IF($A90="","",受験申込書!$M$13)</f>
        <v/>
      </c>
      <c r="BJ90" s="290" t="str">
        <f>IF($A90="","",受験申込書!$M$14)</f>
        <v/>
      </c>
    </row>
    <row r="91" spans="1:62" ht="15.75" customHeight="1" x14ac:dyDescent="0.15">
      <c r="A91" s="290" t="str">
        <f>IF(受験者名簿!$C97="","",受験者名簿!A97)</f>
        <v/>
      </c>
      <c r="B91" s="291" t="str">
        <f>IF($A91="","",受験者名簿!Z97)</f>
        <v/>
      </c>
      <c r="C91" s="291" t="str">
        <f t="shared" si="5"/>
        <v/>
      </c>
      <c r="D91" s="291" t="str">
        <f>IF($A91="","",受験者名簿!AA97)</f>
        <v/>
      </c>
      <c r="E91" s="290" t="str">
        <f>""</f>
        <v/>
      </c>
      <c r="F91" s="291" t="str">
        <f>IF($A91="","",TEXT(SUBSTITUTE(受験者名簿!J97,".","/"),"yyyy/mm/dd"))</f>
        <v/>
      </c>
      <c r="G91" s="290" t="str">
        <f>IF($A91="","",TRIM(受験者名簿!C97))</f>
        <v/>
      </c>
      <c r="H91" s="290" t="str">
        <f>IF($A91="","",TRIM(受験者名簿!D97))</f>
        <v/>
      </c>
      <c r="I91" s="290" t="str">
        <f>IF($A91="","",DBCS(TRIM(PHONETIC(受験者名簿!E97))))</f>
        <v/>
      </c>
      <c r="J91" s="290" t="str">
        <f>IF($A91="","",DBCS(TRIM(PHONETIC(受験者名簿!F97))))</f>
        <v/>
      </c>
      <c r="K91" s="290" t="str">
        <f>IF($A91="","",TRIM(PROPER(受験者名簿!G97)))</f>
        <v/>
      </c>
      <c r="L91" s="290" t="str">
        <f>IF($A91="","",TRIM(PROPER(受験者名簿!H97)))</f>
        <v/>
      </c>
      <c r="M91" s="290" t="str">
        <f>IF($A91="","",受験者名簿!M97&amp;"")</f>
        <v/>
      </c>
      <c r="N91" s="290" t="str">
        <f>IF($A91="","",受験者名簿!L97&amp;"")</f>
        <v/>
      </c>
      <c r="O91" s="290" t="str">
        <f>IF($A91="","",受験者名簿!N97&amp;"")</f>
        <v/>
      </c>
      <c r="P91" s="290" t="str">
        <f>IF($A91="","",受験者名簿!O97&amp;"")</f>
        <v/>
      </c>
      <c r="Q91" s="290" t="str">
        <f>IF($A91="","",受験者名簿!P97&amp;"")</f>
        <v/>
      </c>
      <c r="R91" s="290" t="str">
        <f>IF($A91="","",受験者名簿!Q97&amp;"")</f>
        <v/>
      </c>
      <c r="S91" s="290" t="str">
        <f>IF($A91="","",受験者名簿!R97&amp;"")</f>
        <v/>
      </c>
      <c r="T91" s="290" t="str">
        <f>IF($A91="","",受験者名簿!S97&amp;"")</f>
        <v/>
      </c>
      <c r="U91" s="290" t="str">
        <f>IF($A91="","",受験者名簿!T97&amp;"")</f>
        <v/>
      </c>
      <c r="V91" s="290" t="str">
        <f>IF($A91="","",受験者名簿!U97&amp;"")</f>
        <v/>
      </c>
      <c r="W91" s="290" t="str">
        <f>IF($A91="","",受験者名簿!V97&amp;"")</f>
        <v/>
      </c>
      <c r="X91" s="290" t="str">
        <f>IF($A91="","",受験者名簿!W97&amp;"")</f>
        <v/>
      </c>
      <c r="Y91" s="290" t="str">
        <f>""</f>
        <v/>
      </c>
      <c r="Z91" s="290" t="str">
        <f>""</f>
        <v/>
      </c>
      <c r="AA91" s="290" t="str">
        <f>""</f>
        <v/>
      </c>
      <c r="AB91" s="290" t="str">
        <f>""</f>
        <v/>
      </c>
      <c r="AC91" s="290" t="str">
        <f>IF($A91="","",受験者名簿!I97&amp;"")</f>
        <v/>
      </c>
      <c r="AD91" s="290" t="str">
        <f>""</f>
        <v/>
      </c>
      <c r="AE91" s="290" t="str">
        <f>""</f>
        <v/>
      </c>
      <c r="AF91" s="290" t="str">
        <f t="shared" si="6"/>
        <v/>
      </c>
      <c r="AG91" s="290" t="str">
        <f>IF($A91="","",受験者名簿!B97)</f>
        <v/>
      </c>
      <c r="AH91" s="290" t="str">
        <f>IF($A91="","",受験者名簿!AE97)</f>
        <v/>
      </c>
      <c r="AI91" s="292" t="str">
        <f>IF($A91="","",受験者名簿!AF97)</f>
        <v/>
      </c>
      <c r="AJ91" s="290" t="str">
        <f>IF($A91="","",受験者名簿!AG97)</f>
        <v/>
      </c>
      <c r="AK91" s="290" t="str">
        <f>IF($A91="","",受験者名簿!AH97)</f>
        <v/>
      </c>
      <c r="AL91" s="290" t="str">
        <f>IF($A91="","",受験申込書!$M$51)</f>
        <v/>
      </c>
      <c r="AM91" s="290" t="str">
        <f>IF($A91="","",受験申込書!$M$52)</f>
        <v/>
      </c>
      <c r="AN91" s="290" t="str">
        <f>IF($A91="","",受験申込書!$M$54)</f>
        <v/>
      </c>
      <c r="AO91" s="290" t="str">
        <f>IF($A91="","",受験申込書!$M$55)</f>
        <v/>
      </c>
      <c r="AP91" s="290" t="str">
        <f>IF($A91="","",受験申込書!$M$56)</f>
        <v/>
      </c>
      <c r="AQ91" s="290" t="str">
        <f>IF($A91="","",受験申込書!$M$57)</f>
        <v/>
      </c>
      <c r="AR91" s="290" t="str">
        <f>IF($A91="","",受験申込書!$M$58)</f>
        <v/>
      </c>
      <c r="AS91" s="290" t="str">
        <f>IF($A91="","",受験申込書!$M$59)</f>
        <v/>
      </c>
      <c r="AT91" s="290" t="str">
        <f>IF($A91="","",受験申込書!$M$60)</f>
        <v/>
      </c>
      <c r="AU91" s="290" t="str">
        <f>IF($A91="","",受験申込書!$M$61)</f>
        <v/>
      </c>
      <c r="AV91" s="290" t="str">
        <f>IF($A91="","",受験申込書!$M$62)</f>
        <v/>
      </c>
      <c r="AW91" s="290" t="str">
        <f>IF($A91="","",受験申込書!$M$63)</f>
        <v/>
      </c>
      <c r="AX91" s="290" t="str">
        <f>IF($A91="","",受験申込書!$M$53)</f>
        <v/>
      </c>
      <c r="AY91" s="290" t="str">
        <f>IF($A91="","",受験申込書!$M$53)</f>
        <v/>
      </c>
      <c r="AZ91" s="290" t="str">
        <f>IF($A91="","",受験申込書!$N$28)</f>
        <v/>
      </c>
      <c r="BA91" s="290" t="str">
        <f>IF($A91="","",受験者名簿!AC97)</f>
        <v/>
      </c>
      <c r="BB91" s="290" t="str">
        <f>IF($A91="","",受験申込書!$M$44)</f>
        <v/>
      </c>
      <c r="BC91" s="290" t="str">
        <f>IF($A91="","",受験申込書!$M$46)</f>
        <v/>
      </c>
      <c r="BD91" s="290" t="str">
        <f t="shared" si="7"/>
        <v/>
      </c>
      <c r="BE91" s="290" t="str">
        <f>IF($A91="","",受験申込書!$M$47)</f>
        <v/>
      </c>
      <c r="BF91" s="290" t="str">
        <f>IF($A91="","",受験申込書!$M$48)</f>
        <v/>
      </c>
      <c r="BG91" s="290" t="str">
        <f t="shared" si="8"/>
        <v/>
      </c>
      <c r="BH91" s="290" t="str">
        <f t="shared" si="9"/>
        <v/>
      </c>
      <c r="BI91" s="290" t="str">
        <f>IF($A91="","",受験申込書!$M$13)</f>
        <v/>
      </c>
      <c r="BJ91" s="290" t="str">
        <f>IF($A91="","",受験申込書!$M$14)</f>
        <v/>
      </c>
    </row>
    <row r="92" spans="1:62" ht="15.75" customHeight="1" x14ac:dyDescent="0.15">
      <c r="A92" s="290" t="str">
        <f>IF(受験者名簿!$C98="","",受験者名簿!A98)</f>
        <v/>
      </c>
      <c r="B92" s="291" t="str">
        <f>IF($A92="","",受験者名簿!Z98)</f>
        <v/>
      </c>
      <c r="C92" s="291" t="str">
        <f t="shared" si="5"/>
        <v/>
      </c>
      <c r="D92" s="291" t="str">
        <f>IF($A92="","",受験者名簿!AA98)</f>
        <v/>
      </c>
      <c r="E92" s="290" t="str">
        <f>""</f>
        <v/>
      </c>
      <c r="F92" s="291" t="str">
        <f>IF($A92="","",TEXT(SUBSTITUTE(受験者名簿!J98,".","/"),"yyyy/mm/dd"))</f>
        <v/>
      </c>
      <c r="G92" s="290" t="str">
        <f>IF($A92="","",TRIM(受験者名簿!C98))</f>
        <v/>
      </c>
      <c r="H92" s="290" t="str">
        <f>IF($A92="","",TRIM(受験者名簿!D98))</f>
        <v/>
      </c>
      <c r="I92" s="290" t="str">
        <f>IF($A92="","",DBCS(TRIM(PHONETIC(受験者名簿!E98))))</f>
        <v/>
      </c>
      <c r="J92" s="290" t="str">
        <f>IF($A92="","",DBCS(TRIM(PHONETIC(受験者名簿!F98))))</f>
        <v/>
      </c>
      <c r="K92" s="290" t="str">
        <f>IF($A92="","",TRIM(PROPER(受験者名簿!G98)))</f>
        <v/>
      </c>
      <c r="L92" s="290" t="str">
        <f>IF($A92="","",TRIM(PROPER(受験者名簿!H98)))</f>
        <v/>
      </c>
      <c r="M92" s="290" t="str">
        <f>IF($A92="","",受験者名簿!M98&amp;"")</f>
        <v/>
      </c>
      <c r="N92" s="290" t="str">
        <f>IF($A92="","",受験者名簿!L98&amp;"")</f>
        <v/>
      </c>
      <c r="O92" s="290" t="str">
        <f>IF($A92="","",受験者名簿!N98&amp;"")</f>
        <v/>
      </c>
      <c r="P92" s="290" t="str">
        <f>IF($A92="","",受験者名簿!O98&amp;"")</f>
        <v/>
      </c>
      <c r="Q92" s="290" t="str">
        <f>IF($A92="","",受験者名簿!P98&amp;"")</f>
        <v/>
      </c>
      <c r="R92" s="290" t="str">
        <f>IF($A92="","",受験者名簿!Q98&amp;"")</f>
        <v/>
      </c>
      <c r="S92" s="290" t="str">
        <f>IF($A92="","",受験者名簿!R98&amp;"")</f>
        <v/>
      </c>
      <c r="T92" s="290" t="str">
        <f>IF($A92="","",受験者名簿!S98&amp;"")</f>
        <v/>
      </c>
      <c r="U92" s="290" t="str">
        <f>IF($A92="","",受験者名簿!T98&amp;"")</f>
        <v/>
      </c>
      <c r="V92" s="290" t="str">
        <f>IF($A92="","",受験者名簿!U98&amp;"")</f>
        <v/>
      </c>
      <c r="W92" s="290" t="str">
        <f>IF($A92="","",受験者名簿!V98&amp;"")</f>
        <v/>
      </c>
      <c r="X92" s="290" t="str">
        <f>IF($A92="","",受験者名簿!W98&amp;"")</f>
        <v/>
      </c>
      <c r="Y92" s="290" t="str">
        <f>""</f>
        <v/>
      </c>
      <c r="Z92" s="290" t="str">
        <f>""</f>
        <v/>
      </c>
      <c r="AA92" s="290" t="str">
        <f>""</f>
        <v/>
      </c>
      <c r="AB92" s="290" t="str">
        <f>""</f>
        <v/>
      </c>
      <c r="AC92" s="290" t="str">
        <f>IF($A92="","",受験者名簿!I98&amp;"")</f>
        <v/>
      </c>
      <c r="AD92" s="290" t="str">
        <f>""</f>
        <v/>
      </c>
      <c r="AE92" s="290" t="str">
        <f>""</f>
        <v/>
      </c>
      <c r="AF92" s="290" t="str">
        <f t="shared" si="6"/>
        <v/>
      </c>
      <c r="AG92" s="290" t="str">
        <f>IF($A92="","",受験者名簿!B98)</f>
        <v/>
      </c>
      <c r="AH92" s="290" t="str">
        <f>IF($A92="","",受験者名簿!AE98)</f>
        <v/>
      </c>
      <c r="AI92" s="292" t="str">
        <f>IF($A92="","",受験者名簿!AF98)</f>
        <v/>
      </c>
      <c r="AJ92" s="290" t="str">
        <f>IF($A92="","",受験者名簿!AG98)</f>
        <v/>
      </c>
      <c r="AK92" s="290" t="str">
        <f>IF($A92="","",受験者名簿!AH98)</f>
        <v/>
      </c>
      <c r="AL92" s="290" t="str">
        <f>IF($A92="","",受験申込書!$M$51)</f>
        <v/>
      </c>
      <c r="AM92" s="290" t="str">
        <f>IF($A92="","",受験申込書!$M$52)</f>
        <v/>
      </c>
      <c r="AN92" s="290" t="str">
        <f>IF($A92="","",受験申込書!$M$54)</f>
        <v/>
      </c>
      <c r="AO92" s="290" t="str">
        <f>IF($A92="","",受験申込書!$M$55)</f>
        <v/>
      </c>
      <c r="AP92" s="290" t="str">
        <f>IF($A92="","",受験申込書!$M$56)</f>
        <v/>
      </c>
      <c r="AQ92" s="290" t="str">
        <f>IF($A92="","",受験申込書!$M$57)</f>
        <v/>
      </c>
      <c r="AR92" s="290" t="str">
        <f>IF($A92="","",受験申込書!$M$58)</f>
        <v/>
      </c>
      <c r="AS92" s="290" t="str">
        <f>IF($A92="","",受験申込書!$M$59)</f>
        <v/>
      </c>
      <c r="AT92" s="290" t="str">
        <f>IF($A92="","",受験申込書!$M$60)</f>
        <v/>
      </c>
      <c r="AU92" s="290" t="str">
        <f>IF($A92="","",受験申込書!$M$61)</f>
        <v/>
      </c>
      <c r="AV92" s="290" t="str">
        <f>IF($A92="","",受験申込書!$M$62)</f>
        <v/>
      </c>
      <c r="AW92" s="290" t="str">
        <f>IF($A92="","",受験申込書!$M$63)</f>
        <v/>
      </c>
      <c r="AX92" s="290" t="str">
        <f>IF($A92="","",受験申込書!$M$53)</f>
        <v/>
      </c>
      <c r="AY92" s="290" t="str">
        <f>IF($A92="","",受験申込書!$M$53)</f>
        <v/>
      </c>
      <c r="AZ92" s="290" t="str">
        <f>IF($A92="","",受験申込書!$N$28)</f>
        <v/>
      </c>
      <c r="BA92" s="290" t="str">
        <f>IF($A92="","",受験者名簿!AC98)</f>
        <v/>
      </c>
      <c r="BB92" s="290" t="str">
        <f>IF($A92="","",受験申込書!$M$44)</f>
        <v/>
      </c>
      <c r="BC92" s="290" t="str">
        <f>IF($A92="","",受験申込書!$M$46)</f>
        <v/>
      </c>
      <c r="BD92" s="290" t="str">
        <f t="shared" si="7"/>
        <v/>
      </c>
      <c r="BE92" s="290" t="str">
        <f>IF($A92="","",受験申込書!$M$47)</f>
        <v/>
      </c>
      <c r="BF92" s="290" t="str">
        <f>IF($A92="","",受験申込書!$M$48)</f>
        <v/>
      </c>
      <c r="BG92" s="290" t="str">
        <f t="shared" si="8"/>
        <v/>
      </c>
      <c r="BH92" s="290" t="str">
        <f t="shared" si="9"/>
        <v/>
      </c>
      <c r="BI92" s="290" t="str">
        <f>IF($A92="","",受験申込書!$M$13)</f>
        <v/>
      </c>
      <c r="BJ92" s="290" t="str">
        <f>IF($A92="","",受験申込書!$M$14)</f>
        <v/>
      </c>
    </row>
    <row r="93" spans="1:62" ht="15.75" customHeight="1" x14ac:dyDescent="0.15">
      <c r="A93" s="290" t="str">
        <f>IF(受験者名簿!$C99="","",受験者名簿!A99)</f>
        <v/>
      </c>
      <c r="B93" s="291" t="str">
        <f>IF($A93="","",受験者名簿!Z99)</f>
        <v/>
      </c>
      <c r="C93" s="291" t="str">
        <f t="shared" si="5"/>
        <v/>
      </c>
      <c r="D93" s="291" t="str">
        <f>IF($A93="","",受験者名簿!AA99)</f>
        <v/>
      </c>
      <c r="E93" s="290" t="str">
        <f>""</f>
        <v/>
      </c>
      <c r="F93" s="291" t="str">
        <f>IF($A93="","",TEXT(SUBSTITUTE(受験者名簿!J99,".","/"),"yyyy/mm/dd"))</f>
        <v/>
      </c>
      <c r="G93" s="290" t="str">
        <f>IF($A93="","",TRIM(受験者名簿!C99))</f>
        <v/>
      </c>
      <c r="H93" s="290" t="str">
        <f>IF($A93="","",TRIM(受験者名簿!D99))</f>
        <v/>
      </c>
      <c r="I93" s="290" t="str">
        <f>IF($A93="","",DBCS(TRIM(PHONETIC(受験者名簿!E99))))</f>
        <v/>
      </c>
      <c r="J93" s="290" t="str">
        <f>IF($A93="","",DBCS(TRIM(PHONETIC(受験者名簿!F99))))</f>
        <v/>
      </c>
      <c r="K93" s="290" t="str">
        <f>IF($A93="","",TRIM(PROPER(受験者名簿!G99)))</f>
        <v/>
      </c>
      <c r="L93" s="290" t="str">
        <f>IF($A93="","",TRIM(PROPER(受験者名簿!H99)))</f>
        <v/>
      </c>
      <c r="M93" s="290" t="str">
        <f>IF($A93="","",受験者名簿!M99&amp;"")</f>
        <v/>
      </c>
      <c r="N93" s="290" t="str">
        <f>IF($A93="","",受験者名簿!L99&amp;"")</f>
        <v/>
      </c>
      <c r="O93" s="290" t="str">
        <f>IF($A93="","",受験者名簿!N99&amp;"")</f>
        <v/>
      </c>
      <c r="P93" s="290" t="str">
        <f>IF($A93="","",受験者名簿!O99&amp;"")</f>
        <v/>
      </c>
      <c r="Q93" s="290" t="str">
        <f>IF($A93="","",受験者名簿!P99&amp;"")</f>
        <v/>
      </c>
      <c r="R93" s="290" t="str">
        <f>IF($A93="","",受験者名簿!Q99&amp;"")</f>
        <v/>
      </c>
      <c r="S93" s="290" t="str">
        <f>IF($A93="","",受験者名簿!R99&amp;"")</f>
        <v/>
      </c>
      <c r="T93" s="290" t="str">
        <f>IF($A93="","",受験者名簿!S99&amp;"")</f>
        <v/>
      </c>
      <c r="U93" s="290" t="str">
        <f>IF($A93="","",受験者名簿!T99&amp;"")</f>
        <v/>
      </c>
      <c r="V93" s="290" t="str">
        <f>IF($A93="","",受験者名簿!U99&amp;"")</f>
        <v/>
      </c>
      <c r="W93" s="290" t="str">
        <f>IF($A93="","",受験者名簿!V99&amp;"")</f>
        <v/>
      </c>
      <c r="X93" s="290" t="str">
        <f>IF($A93="","",受験者名簿!W99&amp;"")</f>
        <v/>
      </c>
      <c r="Y93" s="290" t="str">
        <f>""</f>
        <v/>
      </c>
      <c r="Z93" s="290" t="str">
        <f>""</f>
        <v/>
      </c>
      <c r="AA93" s="290" t="str">
        <f>""</f>
        <v/>
      </c>
      <c r="AB93" s="290" t="str">
        <f>""</f>
        <v/>
      </c>
      <c r="AC93" s="290" t="str">
        <f>IF($A93="","",受験者名簿!I99&amp;"")</f>
        <v/>
      </c>
      <c r="AD93" s="290" t="str">
        <f>""</f>
        <v/>
      </c>
      <c r="AE93" s="290" t="str">
        <f>""</f>
        <v/>
      </c>
      <c r="AF93" s="290" t="str">
        <f t="shared" si="6"/>
        <v/>
      </c>
      <c r="AG93" s="290" t="str">
        <f>IF($A93="","",受験者名簿!B99)</f>
        <v/>
      </c>
      <c r="AH93" s="290" t="str">
        <f>IF($A93="","",受験者名簿!AE99)</f>
        <v/>
      </c>
      <c r="AI93" s="292" t="str">
        <f>IF($A93="","",受験者名簿!AF99)</f>
        <v/>
      </c>
      <c r="AJ93" s="290" t="str">
        <f>IF($A93="","",受験者名簿!AG99)</f>
        <v/>
      </c>
      <c r="AK93" s="290" t="str">
        <f>IF($A93="","",受験者名簿!AH99)</f>
        <v/>
      </c>
      <c r="AL93" s="290" t="str">
        <f>IF($A93="","",受験申込書!$M$51)</f>
        <v/>
      </c>
      <c r="AM93" s="290" t="str">
        <f>IF($A93="","",受験申込書!$M$52)</f>
        <v/>
      </c>
      <c r="AN93" s="290" t="str">
        <f>IF($A93="","",受験申込書!$M$54)</f>
        <v/>
      </c>
      <c r="AO93" s="290" t="str">
        <f>IF($A93="","",受験申込書!$M$55)</f>
        <v/>
      </c>
      <c r="AP93" s="290" t="str">
        <f>IF($A93="","",受験申込書!$M$56)</f>
        <v/>
      </c>
      <c r="AQ93" s="290" t="str">
        <f>IF($A93="","",受験申込書!$M$57)</f>
        <v/>
      </c>
      <c r="AR93" s="290" t="str">
        <f>IF($A93="","",受験申込書!$M$58)</f>
        <v/>
      </c>
      <c r="AS93" s="290" t="str">
        <f>IF($A93="","",受験申込書!$M$59)</f>
        <v/>
      </c>
      <c r="AT93" s="290" t="str">
        <f>IF($A93="","",受験申込書!$M$60)</f>
        <v/>
      </c>
      <c r="AU93" s="290" t="str">
        <f>IF($A93="","",受験申込書!$M$61)</f>
        <v/>
      </c>
      <c r="AV93" s="290" t="str">
        <f>IF($A93="","",受験申込書!$M$62)</f>
        <v/>
      </c>
      <c r="AW93" s="290" t="str">
        <f>IF($A93="","",受験申込書!$M$63)</f>
        <v/>
      </c>
      <c r="AX93" s="290" t="str">
        <f>IF($A93="","",受験申込書!$M$53)</f>
        <v/>
      </c>
      <c r="AY93" s="290" t="str">
        <f>IF($A93="","",受験申込書!$M$53)</f>
        <v/>
      </c>
      <c r="AZ93" s="290" t="str">
        <f>IF($A93="","",受験申込書!$N$28)</f>
        <v/>
      </c>
      <c r="BA93" s="290" t="str">
        <f>IF($A93="","",受験者名簿!AC99)</f>
        <v/>
      </c>
      <c r="BB93" s="290" t="str">
        <f>IF($A93="","",受験申込書!$M$44)</f>
        <v/>
      </c>
      <c r="BC93" s="290" t="str">
        <f>IF($A93="","",受験申込書!$M$46)</f>
        <v/>
      </c>
      <c r="BD93" s="290" t="str">
        <f t="shared" si="7"/>
        <v/>
      </c>
      <c r="BE93" s="290" t="str">
        <f>IF($A93="","",受験申込書!$M$47)</f>
        <v/>
      </c>
      <c r="BF93" s="290" t="str">
        <f>IF($A93="","",受験申込書!$M$48)</f>
        <v/>
      </c>
      <c r="BG93" s="290" t="str">
        <f t="shared" si="8"/>
        <v/>
      </c>
      <c r="BH93" s="290" t="str">
        <f t="shared" si="9"/>
        <v/>
      </c>
      <c r="BI93" s="290" t="str">
        <f>IF($A93="","",受験申込書!$M$13)</f>
        <v/>
      </c>
      <c r="BJ93" s="290" t="str">
        <f>IF($A93="","",受験申込書!$M$14)</f>
        <v/>
      </c>
    </row>
    <row r="94" spans="1:62" ht="15.75" customHeight="1" x14ac:dyDescent="0.15">
      <c r="A94" s="290" t="str">
        <f>IF(受験者名簿!$C100="","",受験者名簿!A100)</f>
        <v/>
      </c>
      <c r="B94" s="291" t="str">
        <f>IF($A94="","",受験者名簿!Z100)</f>
        <v/>
      </c>
      <c r="C94" s="291" t="str">
        <f t="shared" si="5"/>
        <v/>
      </c>
      <c r="D94" s="291" t="str">
        <f>IF($A94="","",受験者名簿!AA100)</f>
        <v/>
      </c>
      <c r="E94" s="290" t="str">
        <f>""</f>
        <v/>
      </c>
      <c r="F94" s="291" t="str">
        <f>IF($A94="","",TEXT(SUBSTITUTE(受験者名簿!J100,".","/"),"yyyy/mm/dd"))</f>
        <v/>
      </c>
      <c r="G94" s="290" t="str">
        <f>IF($A94="","",TRIM(受験者名簿!C100))</f>
        <v/>
      </c>
      <c r="H94" s="290" t="str">
        <f>IF($A94="","",TRIM(受験者名簿!D100))</f>
        <v/>
      </c>
      <c r="I94" s="290" t="str">
        <f>IF($A94="","",DBCS(TRIM(PHONETIC(受験者名簿!E100))))</f>
        <v/>
      </c>
      <c r="J94" s="290" t="str">
        <f>IF($A94="","",DBCS(TRIM(PHONETIC(受験者名簿!F100))))</f>
        <v/>
      </c>
      <c r="K94" s="290" t="str">
        <f>IF($A94="","",TRIM(PROPER(受験者名簿!G100)))</f>
        <v/>
      </c>
      <c r="L94" s="290" t="str">
        <f>IF($A94="","",TRIM(PROPER(受験者名簿!H100)))</f>
        <v/>
      </c>
      <c r="M94" s="290" t="str">
        <f>IF($A94="","",受験者名簿!M100&amp;"")</f>
        <v/>
      </c>
      <c r="N94" s="290" t="str">
        <f>IF($A94="","",受験者名簿!L100&amp;"")</f>
        <v/>
      </c>
      <c r="O94" s="290" t="str">
        <f>IF($A94="","",受験者名簿!N100&amp;"")</f>
        <v/>
      </c>
      <c r="P94" s="290" t="str">
        <f>IF($A94="","",受験者名簿!O100&amp;"")</f>
        <v/>
      </c>
      <c r="Q94" s="290" t="str">
        <f>IF($A94="","",受験者名簿!P100&amp;"")</f>
        <v/>
      </c>
      <c r="R94" s="290" t="str">
        <f>IF($A94="","",受験者名簿!Q100&amp;"")</f>
        <v/>
      </c>
      <c r="S94" s="290" t="str">
        <f>IF($A94="","",受験者名簿!R100&amp;"")</f>
        <v/>
      </c>
      <c r="T94" s="290" t="str">
        <f>IF($A94="","",受験者名簿!S100&amp;"")</f>
        <v/>
      </c>
      <c r="U94" s="290" t="str">
        <f>IF($A94="","",受験者名簿!T100&amp;"")</f>
        <v/>
      </c>
      <c r="V94" s="290" t="str">
        <f>IF($A94="","",受験者名簿!U100&amp;"")</f>
        <v/>
      </c>
      <c r="W94" s="290" t="str">
        <f>IF($A94="","",受験者名簿!V100&amp;"")</f>
        <v/>
      </c>
      <c r="X94" s="290" t="str">
        <f>IF($A94="","",受験者名簿!W100&amp;"")</f>
        <v/>
      </c>
      <c r="Y94" s="290" t="str">
        <f>""</f>
        <v/>
      </c>
      <c r="Z94" s="290" t="str">
        <f>""</f>
        <v/>
      </c>
      <c r="AA94" s="290" t="str">
        <f>""</f>
        <v/>
      </c>
      <c r="AB94" s="290" t="str">
        <f>""</f>
        <v/>
      </c>
      <c r="AC94" s="290" t="str">
        <f>IF($A94="","",受験者名簿!I100&amp;"")</f>
        <v/>
      </c>
      <c r="AD94" s="290" t="str">
        <f>""</f>
        <v/>
      </c>
      <c r="AE94" s="290" t="str">
        <f>""</f>
        <v/>
      </c>
      <c r="AF94" s="290" t="str">
        <f t="shared" si="6"/>
        <v/>
      </c>
      <c r="AG94" s="290" t="str">
        <f>IF($A94="","",受験者名簿!B100)</f>
        <v/>
      </c>
      <c r="AH94" s="290" t="str">
        <f>IF($A94="","",受験者名簿!AE100)</f>
        <v/>
      </c>
      <c r="AI94" s="292" t="str">
        <f>IF($A94="","",受験者名簿!AF100)</f>
        <v/>
      </c>
      <c r="AJ94" s="290" t="str">
        <f>IF($A94="","",受験者名簿!AG100)</f>
        <v/>
      </c>
      <c r="AK94" s="290" t="str">
        <f>IF($A94="","",受験者名簿!AH100)</f>
        <v/>
      </c>
      <c r="AL94" s="290" t="str">
        <f>IF($A94="","",受験申込書!$M$51)</f>
        <v/>
      </c>
      <c r="AM94" s="290" t="str">
        <f>IF($A94="","",受験申込書!$M$52)</f>
        <v/>
      </c>
      <c r="AN94" s="290" t="str">
        <f>IF($A94="","",受験申込書!$M$54)</f>
        <v/>
      </c>
      <c r="AO94" s="290" t="str">
        <f>IF($A94="","",受験申込書!$M$55)</f>
        <v/>
      </c>
      <c r="AP94" s="290" t="str">
        <f>IF($A94="","",受験申込書!$M$56)</f>
        <v/>
      </c>
      <c r="AQ94" s="290" t="str">
        <f>IF($A94="","",受験申込書!$M$57)</f>
        <v/>
      </c>
      <c r="AR94" s="290" t="str">
        <f>IF($A94="","",受験申込書!$M$58)</f>
        <v/>
      </c>
      <c r="AS94" s="290" t="str">
        <f>IF($A94="","",受験申込書!$M$59)</f>
        <v/>
      </c>
      <c r="AT94" s="290" t="str">
        <f>IF($A94="","",受験申込書!$M$60)</f>
        <v/>
      </c>
      <c r="AU94" s="290" t="str">
        <f>IF($A94="","",受験申込書!$M$61)</f>
        <v/>
      </c>
      <c r="AV94" s="290" t="str">
        <f>IF($A94="","",受験申込書!$M$62)</f>
        <v/>
      </c>
      <c r="AW94" s="290" t="str">
        <f>IF($A94="","",受験申込書!$M$63)</f>
        <v/>
      </c>
      <c r="AX94" s="290" t="str">
        <f>IF($A94="","",受験申込書!$M$53)</f>
        <v/>
      </c>
      <c r="AY94" s="290" t="str">
        <f>IF($A94="","",受験申込書!$M$53)</f>
        <v/>
      </c>
      <c r="AZ94" s="290" t="str">
        <f>IF($A94="","",受験申込書!$N$28)</f>
        <v/>
      </c>
      <c r="BA94" s="290" t="str">
        <f>IF($A94="","",受験者名簿!AC100)</f>
        <v/>
      </c>
      <c r="BB94" s="290" t="str">
        <f>IF($A94="","",受験申込書!$M$44)</f>
        <v/>
      </c>
      <c r="BC94" s="290" t="str">
        <f>IF($A94="","",受験申込書!$M$46)</f>
        <v/>
      </c>
      <c r="BD94" s="290" t="str">
        <f t="shared" si="7"/>
        <v/>
      </c>
      <c r="BE94" s="290" t="str">
        <f>IF($A94="","",受験申込書!$M$47)</f>
        <v/>
      </c>
      <c r="BF94" s="290" t="str">
        <f>IF($A94="","",受験申込書!$M$48)</f>
        <v/>
      </c>
      <c r="BG94" s="290" t="str">
        <f t="shared" si="8"/>
        <v/>
      </c>
      <c r="BH94" s="290" t="str">
        <f t="shared" si="9"/>
        <v/>
      </c>
      <c r="BI94" s="290" t="str">
        <f>IF($A94="","",受験申込書!$M$13)</f>
        <v/>
      </c>
      <c r="BJ94" s="290" t="str">
        <f>IF($A94="","",受験申込書!$M$14)</f>
        <v/>
      </c>
    </row>
    <row r="95" spans="1:62" ht="15.75" customHeight="1" x14ac:dyDescent="0.15">
      <c r="A95" s="290" t="str">
        <f>IF(受験者名簿!$C101="","",受験者名簿!A101)</f>
        <v/>
      </c>
      <c r="B95" s="291" t="str">
        <f>IF($A95="","",受験者名簿!Z101)</f>
        <v/>
      </c>
      <c r="C95" s="291" t="str">
        <f t="shared" si="5"/>
        <v/>
      </c>
      <c r="D95" s="291" t="str">
        <f>IF($A95="","",受験者名簿!AA101)</f>
        <v/>
      </c>
      <c r="E95" s="290" t="str">
        <f>""</f>
        <v/>
      </c>
      <c r="F95" s="291" t="str">
        <f>IF($A95="","",TEXT(SUBSTITUTE(受験者名簿!J101,".","/"),"yyyy/mm/dd"))</f>
        <v/>
      </c>
      <c r="G95" s="290" t="str">
        <f>IF($A95="","",TRIM(受験者名簿!C101))</f>
        <v/>
      </c>
      <c r="H95" s="290" t="str">
        <f>IF($A95="","",TRIM(受験者名簿!D101))</f>
        <v/>
      </c>
      <c r="I95" s="290" t="str">
        <f>IF($A95="","",DBCS(TRIM(PHONETIC(受験者名簿!E101))))</f>
        <v/>
      </c>
      <c r="J95" s="290" t="str">
        <f>IF($A95="","",DBCS(TRIM(PHONETIC(受験者名簿!F101))))</f>
        <v/>
      </c>
      <c r="K95" s="290" t="str">
        <f>IF($A95="","",TRIM(PROPER(受験者名簿!G101)))</f>
        <v/>
      </c>
      <c r="L95" s="290" t="str">
        <f>IF($A95="","",TRIM(PROPER(受験者名簿!H101)))</f>
        <v/>
      </c>
      <c r="M95" s="290" t="str">
        <f>IF($A95="","",受験者名簿!M101&amp;"")</f>
        <v/>
      </c>
      <c r="N95" s="290" t="str">
        <f>IF($A95="","",受験者名簿!L101&amp;"")</f>
        <v/>
      </c>
      <c r="O95" s="290" t="str">
        <f>IF($A95="","",受験者名簿!N101&amp;"")</f>
        <v/>
      </c>
      <c r="P95" s="290" t="str">
        <f>IF($A95="","",受験者名簿!O101&amp;"")</f>
        <v/>
      </c>
      <c r="Q95" s="290" t="str">
        <f>IF($A95="","",受験者名簿!P101&amp;"")</f>
        <v/>
      </c>
      <c r="R95" s="290" t="str">
        <f>IF($A95="","",受験者名簿!Q101&amp;"")</f>
        <v/>
      </c>
      <c r="S95" s="290" t="str">
        <f>IF($A95="","",受験者名簿!R101&amp;"")</f>
        <v/>
      </c>
      <c r="T95" s="290" t="str">
        <f>IF($A95="","",受験者名簿!S101&amp;"")</f>
        <v/>
      </c>
      <c r="U95" s="290" t="str">
        <f>IF($A95="","",受験者名簿!T101&amp;"")</f>
        <v/>
      </c>
      <c r="V95" s="290" t="str">
        <f>IF($A95="","",受験者名簿!U101&amp;"")</f>
        <v/>
      </c>
      <c r="W95" s="290" t="str">
        <f>IF($A95="","",受験者名簿!V101&amp;"")</f>
        <v/>
      </c>
      <c r="X95" s="290" t="str">
        <f>IF($A95="","",受験者名簿!W101&amp;"")</f>
        <v/>
      </c>
      <c r="Y95" s="290" t="str">
        <f>""</f>
        <v/>
      </c>
      <c r="Z95" s="290" t="str">
        <f>""</f>
        <v/>
      </c>
      <c r="AA95" s="290" t="str">
        <f>""</f>
        <v/>
      </c>
      <c r="AB95" s="290" t="str">
        <f>""</f>
        <v/>
      </c>
      <c r="AC95" s="290" t="str">
        <f>IF($A95="","",受験者名簿!I101&amp;"")</f>
        <v/>
      </c>
      <c r="AD95" s="290" t="str">
        <f>""</f>
        <v/>
      </c>
      <c r="AE95" s="290" t="str">
        <f>""</f>
        <v/>
      </c>
      <c r="AF95" s="290" t="str">
        <f t="shared" si="6"/>
        <v/>
      </c>
      <c r="AG95" s="290" t="str">
        <f>IF($A95="","",受験者名簿!B101)</f>
        <v/>
      </c>
      <c r="AH95" s="290" t="str">
        <f>IF($A95="","",受験者名簿!AE101)</f>
        <v/>
      </c>
      <c r="AI95" s="292" t="str">
        <f>IF($A95="","",受験者名簿!AF101)</f>
        <v/>
      </c>
      <c r="AJ95" s="290" t="str">
        <f>IF($A95="","",受験者名簿!AG101)</f>
        <v/>
      </c>
      <c r="AK95" s="290" t="str">
        <f>IF($A95="","",受験者名簿!AH101)</f>
        <v/>
      </c>
      <c r="AL95" s="290" t="str">
        <f>IF($A95="","",受験申込書!$M$51)</f>
        <v/>
      </c>
      <c r="AM95" s="290" t="str">
        <f>IF($A95="","",受験申込書!$M$52)</f>
        <v/>
      </c>
      <c r="AN95" s="290" t="str">
        <f>IF($A95="","",受験申込書!$M$54)</f>
        <v/>
      </c>
      <c r="AO95" s="290" t="str">
        <f>IF($A95="","",受験申込書!$M$55)</f>
        <v/>
      </c>
      <c r="AP95" s="290" t="str">
        <f>IF($A95="","",受験申込書!$M$56)</f>
        <v/>
      </c>
      <c r="AQ95" s="290" t="str">
        <f>IF($A95="","",受験申込書!$M$57)</f>
        <v/>
      </c>
      <c r="AR95" s="290" t="str">
        <f>IF($A95="","",受験申込書!$M$58)</f>
        <v/>
      </c>
      <c r="AS95" s="290" t="str">
        <f>IF($A95="","",受験申込書!$M$59)</f>
        <v/>
      </c>
      <c r="AT95" s="290" t="str">
        <f>IF($A95="","",受験申込書!$M$60)</f>
        <v/>
      </c>
      <c r="AU95" s="290" t="str">
        <f>IF($A95="","",受験申込書!$M$61)</f>
        <v/>
      </c>
      <c r="AV95" s="290" t="str">
        <f>IF($A95="","",受験申込書!$M$62)</f>
        <v/>
      </c>
      <c r="AW95" s="290" t="str">
        <f>IF($A95="","",受験申込書!$M$63)</f>
        <v/>
      </c>
      <c r="AX95" s="290" t="str">
        <f>IF($A95="","",受験申込書!$M$53)</f>
        <v/>
      </c>
      <c r="AY95" s="290" t="str">
        <f>IF($A95="","",受験申込書!$M$53)</f>
        <v/>
      </c>
      <c r="AZ95" s="290" t="str">
        <f>IF($A95="","",受験申込書!$N$28)</f>
        <v/>
      </c>
      <c r="BA95" s="290" t="str">
        <f>IF($A95="","",受験者名簿!AC101)</f>
        <v/>
      </c>
      <c r="BB95" s="290" t="str">
        <f>IF($A95="","",受験申込書!$M$44)</f>
        <v/>
      </c>
      <c r="BC95" s="290" t="str">
        <f>IF($A95="","",受験申込書!$M$46)</f>
        <v/>
      </c>
      <c r="BD95" s="290" t="str">
        <f t="shared" si="7"/>
        <v/>
      </c>
      <c r="BE95" s="290" t="str">
        <f>IF($A95="","",受験申込書!$M$47)</f>
        <v/>
      </c>
      <c r="BF95" s="290" t="str">
        <f>IF($A95="","",受験申込書!$M$48)</f>
        <v/>
      </c>
      <c r="BG95" s="290" t="str">
        <f t="shared" si="8"/>
        <v/>
      </c>
      <c r="BH95" s="290" t="str">
        <f t="shared" si="9"/>
        <v/>
      </c>
      <c r="BI95" s="290" t="str">
        <f>IF($A95="","",受験申込書!$M$13)</f>
        <v/>
      </c>
      <c r="BJ95" s="290" t="str">
        <f>IF($A95="","",受験申込書!$M$14)</f>
        <v/>
      </c>
    </row>
    <row r="96" spans="1:62" ht="15.75" customHeight="1" x14ac:dyDescent="0.15">
      <c r="A96" s="290" t="str">
        <f>IF(受験者名簿!$C102="","",受験者名簿!A102)</f>
        <v/>
      </c>
      <c r="B96" s="291" t="str">
        <f>IF($A96="","",受験者名簿!Z102)</f>
        <v/>
      </c>
      <c r="C96" s="291" t="str">
        <f t="shared" si="5"/>
        <v/>
      </c>
      <c r="D96" s="291" t="str">
        <f>IF($A96="","",受験者名簿!AA102)</f>
        <v/>
      </c>
      <c r="E96" s="290" t="str">
        <f>""</f>
        <v/>
      </c>
      <c r="F96" s="291" t="str">
        <f>IF($A96="","",TEXT(SUBSTITUTE(受験者名簿!J102,".","/"),"yyyy/mm/dd"))</f>
        <v/>
      </c>
      <c r="G96" s="290" t="str">
        <f>IF($A96="","",TRIM(受験者名簿!C102))</f>
        <v/>
      </c>
      <c r="H96" s="290" t="str">
        <f>IF($A96="","",TRIM(受験者名簿!D102))</f>
        <v/>
      </c>
      <c r="I96" s="290" t="str">
        <f>IF($A96="","",DBCS(TRIM(PHONETIC(受験者名簿!E102))))</f>
        <v/>
      </c>
      <c r="J96" s="290" t="str">
        <f>IF($A96="","",DBCS(TRIM(PHONETIC(受験者名簿!F102))))</f>
        <v/>
      </c>
      <c r="K96" s="290" t="str">
        <f>IF($A96="","",TRIM(PROPER(受験者名簿!G102)))</f>
        <v/>
      </c>
      <c r="L96" s="290" t="str">
        <f>IF($A96="","",TRIM(PROPER(受験者名簿!H102)))</f>
        <v/>
      </c>
      <c r="M96" s="290" t="str">
        <f>IF($A96="","",受験者名簿!M102&amp;"")</f>
        <v/>
      </c>
      <c r="N96" s="290" t="str">
        <f>IF($A96="","",受験者名簿!L102&amp;"")</f>
        <v/>
      </c>
      <c r="O96" s="290" t="str">
        <f>IF($A96="","",受験者名簿!N102&amp;"")</f>
        <v/>
      </c>
      <c r="P96" s="290" t="str">
        <f>IF($A96="","",受験者名簿!O102&amp;"")</f>
        <v/>
      </c>
      <c r="Q96" s="290" t="str">
        <f>IF($A96="","",受験者名簿!P102&amp;"")</f>
        <v/>
      </c>
      <c r="R96" s="290" t="str">
        <f>IF($A96="","",受験者名簿!Q102&amp;"")</f>
        <v/>
      </c>
      <c r="S96" s="290" t="str">
        <f>IF($A96="","",受験者名簿!R102&amp;"")</f>
        <v/>
      </c>
      <c r="T96" s="290" t="str">
        <f>IF($A96="","",受験者名簿!S102&amp;"")</f>
        <v/>
      </c>
      <c r="U96" s="290" t="str">
        <f>IF($A96="","",受験者名簿!T102&amp;"")</f>
        <v/>
      </c>
      <c r="V96" s="290" t="str">
        <f>IF($A96="","",受験者名簿!U102&amp;"")</f>
        <v/>
      </c>
      <c r="W96" s="290" t="str">
        <f>IF($A96="","",受験者名簿!V102&amp;"")</f>
        <v/>
      </c>
      <c r="X96" s="290" t="str">
        <f>IF($A96="","",受験者名簿!W102&amp;"")</f>
        <v/>
      </c>
      <c r="Y96" s="290" t="str">
        <f>""</f>
        <v/>
      </c>
      <c r="Z96" s="290" t="str">
        <f>""</f>
        <v/>
      </c>
      <c r="AA96" s="290" t="str">
        <f>""</f>
        <v/>
      </c>
      <c r="AB96" s="290" t="str">
        <f>""</f>
        <v/>
      </c>
      <c r="AC96" s="290" t="str">
        <f>IF($A96="","",受験者名簿!I102&amp;"")</f>
        <v/>
      </c>
      <c r="AD96" s="290" t="str">
        <f>""</f>
        <v/>
      </c>
      <c r="AE96" s="290" t="str">
        <f>""</f>
        <v/>
      </c>
      <c r="AF96" s="290" t="str">
        <f t="shared" si="6"/>
        <v/>
      </c>
      <c r="AG96" s="290" t="str">
        <f>IF($A96="","",受験者名簿!B102)</f>
        <v/>
      </c>
      <c r="AH96" s="290" t="str">
        <f>IF($A96="","",受験者名簿!AE102)</f>
        <v/>
      </c>
      <c r="AI96" s="292" t="str">
        <f>IF($A96="","",受験者名簿!AF102)</f>
        <v/>
      </c>
      <c r="AJ96" s="290" t="str">
        <f>IF($A96="","",受験者名簿!AG102)</f>
        <v/>
      </c>
      <c r="AK96" s="290" t="str">
        <f>IF($A96="","",受験者名簿!AH102)</f>
        <v/>
      </c>
      <c r="AL96" s="290" t="str">
        <f>IF($A96="","",受験申込書!$M$51)</f>
        <v/>
      </c>
      <c r="AM96" s="290" t="str">
        <f>IF($A96="","",受験申込書!$M$52)</f>
        <v/>
      </c>
      <c r="AN96" s="290" t="str">
        <f>IF($A96="","",受験申込書!$M$54)</f>
        <v/>
      </c>
      <c r="AO96" s="290" t="str">
        <f>IF($A96="","",受験申込書!$M$55)</f>
        <v/>
      </c>
      <c r="AP96" s="290" t="str">
        <f>IF($A96="","",受験申込書!$M$56)</f>
        <v/>
      </c>
      <c r="AQ96" s="290" t="str">
        <f>IF($A96="","",受験申込書!$M$57)</f>
        <v/>
      </c>
      <c r="AR96" s="290" t="str">
        <f>IF($A96="","",受験申込書!$M$58)</f>
        <v/>
      </c>
      <c r="AS96" s="290" t="str">
        <f>IF($A96="","",受験申込書!$M$59)</f>
        <v/>
      </c>
      <c r="AT96" s="290" t="str">
        <f>IF($A96="","",受験申込書!$M$60)</f>
        <v/>
      </c>
      <c r="AU96" s="290" t="str">
        <f>IF($A96="","",受験申込書!$M$61)</f>
        <v/>
      </c>
      <c r="AV96" s="290" t="str">
        <f>IF($A96="","",受験申込書!$M$62)</f>
        <v/>
      </c>
      <c r="AW96" s="290" t="str">
        <f>IF($A96="","",受験申込書!$M$63)</f>
        <v/>
      </c>
      <c r="AX96" s="290" t="str">
        <f>IF($A96="","",受験申込書!$M$53)</f>
        <v/>
      </c>
      <c r="AY96" s="290" t="str">
        <f>IF($A96="","",受験申込書!$M$53)</f>
        <v/>
      </c>
      <c r="AZ96" s="290" t="str">
        <f>IF($A96="","",受験申込書!$N$28)</f>
        <v/>
      </c>
      <c r="BA96" s="290" t="str">
        <f>IF($A96="","",受験者名簿!AC102)</f>
        <v/>
      </c>
      <c r="BB96" s="290" t="str">
        <f>IF($A96="","",受験申込書!$M$44)</f>
        <v/>
      </c>
      <c r="BC96" s="290" t="str">
        <f>IF($A96="","",受験申込書!$M$46)</f>
        <v/>
      </c>
      <c r="BD96" s="290" t="str">
        <f t="shared" si="7"/>
        <v/>
      </c>
      <c r="BE96" s="290" t="str">
        <f>IF($A96="","",受験申込書!$M$47)</f>
        <v/>
      </c>
      <c r="BF96" s="290" t="str">
        <f>IF($A96="","",受験申込書!$M$48)</f>
        <v/>
      </c>
      <c r="BG96" s="290" t="str">
        <f t="shared" si="8"/>
        <v/>
      </c>
      <c r="BH96" s="290" t="str">
        <f t="shared" si="9"/>
        <v/>
      </c>
      <c r="BI96" s="290" t="str">
        <f>IF($A96="","",受験申込書!$M$13)</f>
        <v/>
      </c>
      <c r="BJ96" s="290" t="str">
        <f>IF($A96="","",受験申込書!$M$14)</f>
        <v/>
      </c>
    </row>
    <row r="97" spans="1:62" ht="15.75" customHeight="1" x14ac:dyDescent="0.15">
      <c r="A97" s="290" t="str">
        <f>IF(受験者名簿!$C103="","",受験者名簿!A103)</f>
        <v/>
      </c>
      <c r="B97" s="291" t="str">
        <f>IF($A97="","",受験者名簿!Z103)</f>
        <v/>
      </c>
      <c r="C97" s="291" t="str">
        <f t="shared" si="5"/>
        <v/>
      </c>
      <c r="D97" s="291" t="str">
        <f>IF($A97="","",受験者名簿!AA103)</f>
        <v/>
      </c>
      <c r="E97" s="290" t="str">
        <f>""</f>
        <v/>
      </c>
      <c r="F97" s="291" t="str">
        <f>IF($A97="","",TEXT(SUBSTITUTE(受験者名簿!J103,".","/"),"yyyy/mm/dd"))</f>
        <v/>
      </c>
      <c r="G97" s="290" t="str">
        <f>IF($A97="","",TRIM(受験者名簿!C103))</f>
        <v/>
      </c>
      <c r="H97" s="290" t="str">
        <f>IF($A97="","",TRIM(受験者名簿!D103))</f>
        <v/>
      </c>
      <c r="I97" s="290" t="str">
        <f>IF($A97="","",DBCS(TRIM(PHONETIC(受験者名簿!E103))))</f>
        <v/>
      </c>
      <c r="J97" s="290" t="str">
        <f>IF($A97="","",DBCS(TRIM(PHONETIC(受験者名簿!F103))))</f>
        <v/>
      </c>
      <c r="K97" s="290" t="str">
        <f>IF($A97="","",TRIM(PROPER(受験者名簿!G103)))</f>
        <v/>
      </c>
      <c r="L97" s="290" t="str">
        <f>IF($A97="","",TRIM(PROPER(受験者名簿!H103)))</f>
        <v/>
      </c>
      <c r="M97" s="290" t="str">
        <f>IF($A97="","",受験者名簿!M103&amp;"")</f>
        <v/>
      </c>
      <c r="N97" s="290" t="str">
        <f>IF($A97="","",受験者名簿!L103&amp;"")</f>
        <v/>
      </c>
      <c r="O97" s="290" t="str">
        <f>IF($A97="","",受験者名簿!N103&amp;"")</f>
        <v/>
      </c>
      <c r="P97" s="290" t="str">
        <f>IF($A97="","",受験者名簿!O103&amp;"")</f>
        <v/>
      </c>
      <c r="Q97" s="290" t="str">
        <f>IF($A97="","",受験者名簿!P103&amp;"")</f>
        <v/>
      </c>
      <c r="R97" s="290" t="str">
        <f>IF($A97="","",受験者名簿!Q103&amp;"")</f>
        <v/>
      </c>
      <c r="S97" s="290" t="str">
        <f>IF($A97="","",受験者名簿!R103&amp;"")</f>
        <v/>
      </c>
      <c r="T97" s="290" t="str">
        <f>IF($A97="","",受験者名簿!S103&amp;"")</f>
        <v/>
      </c>
      <c r="U97" s="290" t="str">
        <f>IF($A97="","",受験者名簿!T103&amp;"")</f>
        <v/>
      </c>
      <c r="V97" s="290" t="str">
        <f>IF($A97="","",受験者名簿!U103&amp;"")</f>
        <v/>
      </c>
      <c r="W97" s="290" t="str">
        <f>IF($A97="","",受験者名簿!V103&amp;"")</f>
        <v/>
      </c>
      <c r="X97" s="290" t="str">
        <f>IF($A97="","",受験者名簿!W103&amp;"")</f>
        <v/>
      </c>
      <c r="Y97" s="290" t="str">
        <f>""</f>
        <v/>
      </c>
      <c r="Z97" s="290" t="str">
        <f>""</f>
        <v/>
      </c>
      <c r="AA97" s="290" t="str">
        <f>""</f>
        <v/>
      </c>
      <c r="AB97" s="290" t="str">
        <f>""</f>
        <v/>
      </c>
      <c r="AC97" s="290" t="str">
        <f>IF($A97="","",受験者名簿!I103&amp;"")</f>
        <v/>
      </c>
      <c r="AD97" s="290" t="str">
        <f>""</f>
        <v/>
      </c>
      <c r="AE97" s="290" t="str">
        <f>""</f>
        <v/>
      </c>
      <c r="AF97" s="290" t="str">
        <f t="shared" si="6"/>
        <v/>
      </c>
      <c r="AG97" s="290" t="str">
        <f>IF($A97="","",受験者名簿!B103)</f>
        <v/>
      </c>
      <c r="AH97" s="290" t="str">
        <f>IF($A97="","",受験者名簿!AE103)</f>
        <v/>
      </c>
      <c r="AI97" s="292" t="str">
        <f>IF($A97="","",受験者名簿!AF103)</f>
        <v/>
      </c>
      <c r="AJ97" s="290" t="str">
        <f>IF($A97="","",受験者名簿!AG103)</f>
        <v/>
      </c>
      <c r="AK97" s="290" t="str">
        <f>IF($A97="","",受験者名簿!AH103)</f>
        <v/>
      </c>
      <c r="AL97" s="290" t="str">
        <f>IF($A97="","",受験申込書!$M$51)</f>
        <v/>
      </c>
      <c r="AM97" s="290" t="str">
        <f>IF($A97="","",受験申込書!$M$52)</f>
        <v/>
      </c>
      <c r="AN97" s="290" t="str">
        <f>IF($A97="","",受験申込書!$M$54)</f>
        <v/>
      </c>
      <c r="AO97" s="290" t="str">
        <f>IF($A97="","",受験申込書!$M$55)</f>
        <v/>
      </c>
      <c r="AP97" s="290" t="str">
        <f>IF($A97="","",受験申込書!$M$56)</f>
        <v/>
      </c>
      <c r="AQ97" s="290" t="str">
        <f>IF($A97="","",受験申込書!$M$57)</f>
        <v/>
      </c>
      <c r="AR97" s="290" t="str">
        <f>IF($A97="","",受験申込書!$M$58)</f>
        <v/>
      </c>
      <c r="AS97" s="290" t="str">
        <f>IF($A97="","",受験申込書!$M$59)</f>
        <v/>
      </c>
      <c r="AT97" s="290" t="str">
        <f>IF($A97="","",受験申込書!$M$60)</f>
        <v/>
      </c>
      <c r="AU97" s="290" t="str">
        <f>IF($A97="","",受験申込書!$M$61)</f>
        <v/>
      </c>
      <c r="AV97" s="290" t="str">
        <f>IF($A97="","",受験申込書!$M$62)</f>
        <v/>
      </c>
      <c r="AW97" s="290" t="str">
        <f>IF($A97="","",受験申込書!$M$63)</f>
        <v/>
      </c>
      <c r="AX97" s="290" t="str">
        <f>IF($A97="","",受験申込書!$M$53)</f>
        <v/>
      </c>
      <c r="AY97" s="290" t="str">
        <f>IF($A97="","",受験申込書!$M$53)</f>
        <v/>
      </c>
      <c r="AZ97" s="290" t="str">
        <f>IF($A97="","",受験申込書!$N$28)</f>
        <v/>
      </c>
      <c r="BA97" s="290" t="str">
        <f>IF($A97="","",受験者名簿!AC103)</f>
        <v/>
      </c>
      <c r="BB97" s="290" t="str">
        <f>IF($A97="","",受験申込書!$M$44)</f>
        <v/>
      </c>
      <c r="BC97" s="290" t="str">
        <f>IF($A97="","",受験申込書!$M$46)</f>
        <v/>
      </c>
      <c r="BD97" s="290" t="str">
        <f t="shared" si="7"/>
        <v/>
      </c>
      <c r="BE97" s="290" t="str">
        <f>IF($A97="","",受験申込書!$M$47)</f>
        <v/>
      </c>
      <c r="BF97" s="290" t="str">
        <f>IF($A97="","",受験申込書!$M$48)</f>
        <v/>
      </c>
      <c r="BG97" s="290" t="str">
        <f t="shared" si="8"/>
        <v/>
      </c>
      <c r="BH97" s="290" t="str">
        <f t="shared" si="9"/>
        <v/>
      </c>
      <c r="BI97" s="290" t="str">
        <f>IF($A97="","",受験申込書!$M$13)</f>
        <v/>
      </c>
      <c r="BJ97" s="290" t="str">
        <f>IF($A97="","",受験申込書!$M$14)</f>
        <v/>
      </c>
    </row>
    <row r="98" spans="1:62" ht="15.75" customHeight="1" x14ac:dyDescent="0.15">
      <c r="A98" s="290" t="str">
        <f>IF(受験者名簿!$C104="","",受験者名簿!A104)</f>
        <v/>
      </c>
      <c r="B98" s="291" t="str">
        <f>IF($A98="","",受験者名簿!Z104)</f>
        <v/>
      </c>
      <c r="C98" s="291" t="str">
        <f t="shared" si="5"/>
        <v/>
      </c>
      <c r="D98" s="291" t="str">
        <f>IF($A98="","",受験者名簿!AA104)</f>
        <v/>
      </c>
      <c r="E98" s="290" t="str">
        <f>""</f>
        <v/>
      </c>
      <c r="F98" s="291" t="str">
        <f>IF($A98="","",TEXT(SUBSTITUTE(受験者名簿!J104,".","/"),"yyyy/mm/dd"))</f>
        <v/>
      </c>
      <c r="G98" s="290" t="str">
        <f>IF($A98="","",TRIM(受験者名簿!C104))</f>
        <v/>
      </c>
      <c r="H98" s="290" t="str">
        <f>IF($A98="","",TRIM(受験者名簿!D104))</f>
        <v/>
      </c>
      <c r="I98" s="290" t="str">
        <f>IF($A98="","",DBCS(TRIM(PHONETIC(受験者名簿!E104))))</f>
        <v/>
      </c>
      <c r="J98" s="290" t="str">
        <f>IF($A98="","",DBCS(TRIM(PHONETIC(受験者名簿!F104))))</f>
        <v/>
      </c>
      <c r="K98" s="290" t="str">
        <f>IF($A98="","",TRIM(PROPER(受験者名簿!G104)))</f>
        <v/>
      </c>
      <c r="L98" s="290" t="str">
        <f>IF($A98="","",TRIM(PROPER(受験者名簿!H104)))</f>
        <v/>
      </c>
      <c r="M98" s="290" t="str">
        <f>IF($A98="","",受験者名簿!M104&amp;"")</f>
        <v/>
      </c>
      <c r="N98" s="290" t="str">
        <f>IF($A98="","",受験者名簿!L104&amp;"")</f>
        <v/>
      </c>
      <c r="O98" s="290" t="str">
        <f>IF($A98="","",受験者名簿!N104&amp;"")</f>
        <v/>
      </c>
      <c r="P98" s="290" t="str">
        <f>IF($A98="","",受験者名簿!O104&amp;"")</f>
        <v/>
      </c>
      <c r="Q98" s="290" t="str">
        <f>IF($A98="","",受験者名簿!P104&amp;"")</f>
        <v/>
      </c>
      <c r="R98" s="290" t="str">
        <f>IF($A98="","",受験者名簿!Q104&amp;"")</f>
        <v/>
      </c>
      <c r="S98" s="290" t="str">
        <f>IF($A98="","",受験者名簿!R104&amp;"")</f>
        <v/>
      </c>
      <c r="T98" s="290" t="str">
        <f>IF($A98="","",受験者名簿!S104&amp;"")</f>
        <v/>
      </c>
      <c r="U98" s="290" t="str">
        <f>IF($A98="","",受験者名簿!T104&amp;"")</f>
        <v/>
      </c>
      <c r="V98" s="290" t="str">
        <f>IF($A98="","",受験者名簿!U104&amp;"")</f>
        <v/>
      </c>
      <c r="W98" s="290" t="str">
        <f>IF($A98="","",受験者名簿!V104&amp;"")</f>
        <v/>
      </c>
      <c r="X98" s="290" t="str">
        <f>IF($A98="","",受験者名簿!W104&amp;"")</f>
        <v/>
      </c>
      <c r="Y98" s="290" t="str">
        <f>""</f>
        <v/>
      </c>
      <c r="Z98" s="290" t="str">
        <f>""</f>
        <v/>
      </c>
      <c r="AA98" s="290" t="str">
        <f>""</f>
        <v/>
      </c>
      <c r="AB98" s="290" t="str">
        <f>""</f>
        <v/>
      </c>
      <c r="AC98" s="290" t="str">
        <f>IF($A98="","",受験者名簿!I104&amp;"")</f>
        <v/>
      </c>
      <c r="AD98" s="290" t="str">
        <f>""</f>
        <v/>
      </c>
      <c r="AE98" s="290" t="str">
        <f>""</f>
        <v/>
      </c>
      <c r="AF98" s="290" t="str">
        <f t="shared" si="6"/>
        <v/>
      </c>
      <c r="AG98" s="290" t="str">
        <f>IF($A98="","",受験者名簿!B104)</f>
        <v/>
      </c>
      <c r="AH98" s="290" t="str">
        <f>IF($A98="","",受験者名簿!AE104)</f>
        <v/>
      </c>
      <c r="AI98" s="292" t="str">
        <f>IF($A98="","",受験者名簿!AF104)</f>
        <v/>
      </c>
      <c r="AJ98" s="290" t="str">
        <f>IF($A98="","",受験者名簿!AG104)</f>
        <v/>
      </c>
      <c r="AK98" s="290" t="str">
        <f>IF($A98="","",受験者名簿!AH104)</f>
        <v/>
      </c>
      <c r="AL98" s="290" t="str">
        <f>IF($A98="","",受験申込書!$M$51)</f>
        <v/>
      </c>
      <c r="AM98" s="290" t="str">
        <f>IF($A98="","",受験申込書!$M$52)</f>
        <v/>
      </c>
      <c r="AN98" s="290" t="str">
        <f>IF($A98="","",受験申込書!$M$54)</f>
        <v/>
      </c>
      <c r="AO98" s="290" t="str">
        <f>IF($A98="","",受験申込書!$M$55)</f>
        <v/>
      </c>
      <c r="AP98" s="290" t="str">
        <f>IF($A98="","",受験申込書!$M$56)</f>
        <v/>
      </c>
      <c r="AQ98" s="290" t="str">
        <f>IF($A98="","",受験申込書!$M$57)</f>
        <v/>
      </c>
      <c r="AR98" s="290" t="str">
        <f>IF($A98="","",受験申込書!$M$58)</f>
        <v/>
      </c>
      <c r="AS98" s="290" t="str">
        <f>IF($A98="","",受験申込書!$M$59)</f>
        <v/>
      </c>
      <c r="AT98" s="290" t="str">
        <f>IF($A98="","",受験申込書!$M$60)</f>
        <v/>
      </c>
      <c r="AU98" s="290" t="str">
        <f>IF($A98="","",受験申込書!$M$61)</f>
        <v/>
      </c>
      <c r="AV98" s="290" t="str">
        <f>IF($A98="","",受験申込書!$M$62)</f>
        <v/>
      </c>
      <c r="AW98" s="290" t="str">
        <f>IF($A98="","",受験申込書!$M$63)</f>
        <v/>
      </c>
      <c r="AX98" s="290" t="str">
        <f>IF($A98="","",受験申込書!$M$53)</f>
        <v/>
      </c>
      <c r="AY98" s="290" t="str">
        <f>IF($A98="","",受験申込書!$M$53)</f>
        <v/>
      </c>
      <c r="AZ98" s="290" t="str">
        <f>IF($A98="","",受験申込書!$N$28)</f>
        <v/>
      </c>
      <c r="BA98" s="290" t="str">
        <f>IF($A98="","",受験者名簿!AC104)</f>
        <v/>
      </c>
      <c r="BB98" s="290" t="str">
        <f>IF($A98="","",受験申込書!$M$44)</f>
        <v/>
      </c>
      <c r="BC98" s="290" t="str">
        <f>IF($A98="","",受験申込書!$M$46)</f>
        <v/>
      </c>
      <c r="BD98" s="290" t="str">
        <f t="shared" si="7"/>
        <v/>
      </c>
      <c r="BE98" s="290" t="str">
        <f>IF($A98="","",受験申込書!$M$47)</f>
        <v/>
      </c>
      <c r="BF98" s="290" t="str">
        <f>IF($A98="","",受験申込書!$M$48)</f>
        <v/>
      </c>
      <c r="BG98" s="290" t="str">
        <f t="shared" si="8"/>
        <v/>
      </c>
      <c r="BH98" s="290" t="str">
        <f t="shared" si="9"/>
        <v/>
      </c>
      <c r="BI98" s="290" t="str">
        <f>IF($A98="","",受験申込書!$M$13)</f>
        <v/>
      </c>
      <c r="BJ98" s="290" t="str">
        <f>IF($A98="","",受験申込書!$M$14)</f>
        <v/>
      </c>
    </row>
    <row r="99" spans="1:62" ht="15.75" customHeight="1" x14ac:dyDescent="0.15">
      <c r="A99" s="290" t="str">
        <f>IF(受験者名簿!$C105="","",受験者名簿!A105)</f>
        <v/>
      </c>
      <c r="B99" s="291" t="str">
        <f>IF($A99="","",受験者名簿!Z105)</f>
        <v/>
      </c>
      <c r="C99" s="291" t="str">
        <f t="shared" si="5"/>
        <v/>
      </c>
      <c r="D99" s="291" t="str">
        <f>IF($A99="","",受験者名簿!AA105)</f>
        <v/>
      </c>
      <c r="E99" s="290" t="str">
        <f>""</f>
        <v/>
      </c>
      <c r="F99" s="291" t="str">
        <f>IF($A99="","",TEXT(SUBSTITUTE(受験者名簿!J105,".","/"),"yyyy/mm/dd"))</f>
        <v/>
      </c>
      <c r="G99" s="290" t="str">
        <f>IF($A99="","",TRIM(受験者名簿!C105))</f>
        <v/>
      </c>
      <c r="H99" s="290" t="str">
        <f>IF($A99="","",TRIM(受験者名簿!D105))</f>
        <v/>
      </c>
      <c r="I99" s="290" t="str">
        <f>IF($A99="","",DBCS(TRIM(PHONETIC(受験者名簿!E105))))</f>
        <v/>
      </c>
      <c r="J99" s="290" t="str">
        <f>IF($A99="","",DBCS(TRIM(PHONETIC(受験者名簿!F105))))</f>
        <v/>
      </c>
      <c r="K99" s="290" t="str">
        <f>IF($A99="","",TRIM(PROPER(受験者名簿!G105)))</f>
        <v/>
      </c>
      <c r="L99" s="290" t="str">
        <f>IF($A99="","",TRIM(PROPER(受験者名簿!H105)))</f>
        <v/>
      </c>
      <c r="M99" s="290" t="str">
        <f>IF($A99="","",受験者名簿!M105&amp;"")</f>
        <v/>
      </c>
      <c r="N99" s="290" t="str">
        <f>IF($A99="","",受験者名簿!L105&amp;"")</f>
        <v/>
      </c>
      <c r="O99" s="290" t="str">
        <f>IF($A99="","",受験者名簿!N105&amp;"")</f>
        <v/>
      </c>
      <c r="P99" s="290" t="str">
        <f>IF($A99="","",受験者名簿!O105&amp;"")</f>
        <v/>
      </c>
      <c r="Q99" s="290" t="str">
        <f>IF($A99="","",受験者名簿!P105&amp;"")</f>
        <v/>
      </c>
      <c r="R99" s="290" t="str">
        <f>IF($A99="","",受験者名簿!Q105&amp;"")</f>
        <v/>
      </c>
      <c r="S99" s="290" t="str">
        <f>IF($A99="","",受験者名簿!R105&amp;"")</f>
        <v/>
      </c>
      <c r="T99" s="290" t="str">
        <f>IF($A99="","",受験者名簿!S105&amp;"")</f>
        <v/>
      </c>
      <c r="U99" s="290" t="str">
        <f>IF($A99="","",受験者名簿!T105&amp;"")</f>
        <v/>
      </c>
      <c r="V99" s="290" t="str">
        <f>IF($A99="","",受験者名簿!U105&amp;"")</f>
        <v/>
      </c>
      <c r="W99" s="290" t="str">
        <f>IF($A99="","",受験者名簿!V105&amp;"")</f>
        <v/>
      </c>
      <c r="X99" s="290" t="str">
        <f>IF($A99="","",受験者名簿!W105&amp;"")</f>
        <v/>
      </c>
      <c r="Y99" s="290" t="str">
        <f>""</f>
        <v/>
      </c>
      <c r="Z99" s="290" t="str">
        <f>""</f>
        <v/>
      </c>
      <c r="AA99" s="290" t="str">
        <f>""</f>
        <v/>
      </c>
      <c r="AB99" s="290" t="str">
        <f>""</f>
        <v/>
      </c>
      <c r="AC99" s="290" t="str">
        <f>IF($A99="","",受験者名簿!I105&amp;"")</f>
        <v/>
      </c>
      <c r="AD99" s="290" t="str">
        <f>""</f>
        <v/>
      </c>
      <c r="AE99" s="290" t="str">
        <f>""</f>
        <v/>
      </c>
      <c r="AF99" s="290" t="str">
        <f t="shared" si="6"/>
        <v/>
      </c>
      <c r="AG99" s="290" t="str">
        <f>IF($A99="","",受験者名簿!B105)</f>
        <v/>
      </c>
      <c r="AH99" s="290" t="str">
        <f>IF($A99="","",受験者名簿!AE105)</f>
        <v/>
      </c>
      <c r="AI99" s="292" t="str">
        <f>IF($A99="","",受験者名簿!AF105)</f>
        <v/>
      </c>
      <c r="AJ99" s="290" t="str">
        <f>IF($A99="","",受験者名簿!AG105)</f>
        <v/>
      </c>
      <c r="AK99" s="290" t="str">
        <f>IF($A99="","",受験者名簿!AH105)</f>
        <v/>
      </c>
      <c r="AL99" s="290" t="str">
        <f>IF($A99="","",受験申込書!$M$51)</f>
        <v/>
      </c>
      <c r="AM99" s="290" t="str">
        <f>IF($A99="","",受験申込書!$M$52)</f>
        <v/>
      </c>
      <c r="AN99" s="290" t="str">
        <f>IF($A99="","",受験申込書!$M$54)</f>
        <v/>
      </c>
      <c r="AO99" s="290" t="str">
        <f>IF($A99="","",受験申込書!$M$55)</f>
        <v/>
      </c>
      <c r="AP99" s="290" t="str">
        <f>IF($A99="","",受験申込書!$M$56)</f>
        <v/>
      </c>
      <c r="AQ99" s="290" t="str">
        <f>IF($A99="","",受験申込書!$M$57)</f>
        <v/>
      </c>
      <c r="AR99" s="290" t="str">
        <f>IF($A99="","",受験申込書!$M$58)</f>
        <v/>
      </c>
      <c r="AS99" s="290" t="str">
        <f>IF($A99="","",受験申込書!$M$59)</f>
        <v/>
      </c>
      <c r="AT99" s="290" t="str">
        <f>IF($A99="","",受験申込書!$M$60)</f>
        <v/>
      </c>
      <c r="AU99" s="290" t="str">
        <f>IF($A99="","",受験申込書!$M$61)</f>
        <v/>
      </c>
      <c r="AV99" s="290" t="str">
        <f>IF($A99="","",受験申込書!$M$62)</f>
        <v/>
      </c>
      <c r="AW99" s="290" t="str">
        <f>IF($A99="","",受験申込書!$M$63)</f>
        <v/>
      </c>
      <c r="AX99" s="290" t="str">
        <f>IF($A99="","",受験申込書!$M$53)</f>
        <v/>
      </c>
      <c r="AY99" s="290" t="str">
        <f>IF($A99="","",受験申込書!$M$53)</f>
        <v/>
      </c>
      <c r="AZ99" s="290" t="str">
        <f>IF($A99="","",受験申込書!$N$28)</f>
        <v/>
      </c>
      <c r="BA99" s="290" t="str">
        <f>IF($A99="","",受験者名簿!AC105)</f>
        <v/>
      </c>
      <c r="BB99" s="290" t="str">
        <f>IF($A99="","",受験申込書!$M$44)</f>
        <v/>
      </c>
      <c r="BC99" s="290" t="str">
        <f>IF($A99="","",受験申込書!$M$46)</f>
        <v/>
      </c>
      <c r="BD99" s="290" t="str">
        <f t="shared" si="7"/>
        <v/>
      </c>
      <c r="BE99" s="290" t="str">
        <f>IF($A99="","",受験申込書!$M$47)</f>
        <v/>
      </c>
      <c r="BF99" s="290" t="str">
        <f>IF($A99="","",受験申込書!$M$48)</f>
        <v/>
      </c>
      <c r="BG99" s="290" t="str">
        <f t="shared" si="8"/>
        <v/>
      </c>
      <c r="BH99" s="290" t="str">
        <f t="shared" si="9"/>
        <v/>
      </c>
      <c r="BI99" s="290" t="str">
        <f>IF($A99="","",受験申込書!$M$13)</f>
        <v/>
      </c>
      <c r="BJ99" s="290" t="str">
        <f>IF($A99="","",受験申込書!$M$14)</f>
        <v/>
      </c>
    </row>
    <row r="100" spans="1:62" ht="15.75" customHeight="1" x14ac:dyDescent="0.15">
      <c r="A100" s="290" t="str">
        <f>IF(受験者名簿!$C106="","",受験者名簿!A106)</f>
        <v/>
      </c>
      <c r="B100" s="291" t="str">
        <f>IF($A100="","",受験者名簿!Z106)</f>
        <v/>
      </c>
      <c r="C100" s="291" t="str">
        <f t="shared" si="5"/>
        <v/>
      </c>
      <c r="D100" s="291" t="str">
        <f>IF($A100="","",受験者名簿!AA106)</f>
        <v/>
      </c>
      <c r="E100" s="290" t="str">
        <f>""</f>
        <v/>
      </c>
      <c r="F100" s="291" t="str">
        <f>IF($A100="","",TEXT(SUBSTITUTE(受験者名簿!J106,".","/"),"yyyy/mm/dd"))</f>
        <v/>
      </c>
      <c r="G100" s="290" t="str">
        <f>IF($A100="","",TRIM(受験者名簿!C106))</f>
        <v/>
      </c>
      <c r="H100" s="290" t="str">
        <f>IF($A100="","",TRIM(受験者名簿!D106))</f>
        <v/>
      </c>
      <c r="I100" s="290" t="str">
        <f>IF($A100="","",DBCS(TRIM(PHONETIC(受験者名簿!E106))))</f>
        <v/>
      </c>
      <c r="J100" s="290" t="str">
        <f>IF($A100="","",DBCS(TRIM(PHONETIC(受験者名簿!F106))))</f>
        <v/>
      </c>
      <c r="K100" s="290" t="str">
        <f>IF($A100="","",TRIM(PROPER(受験者名簿!G106)))</f>
        <v/>
      </c>
      <c r="L100" s="290" t="str">
        <f>IF($A100="","",TRIM(PROPER(受験者名簿!H106)))</f>
        <v/>
      </c>
      <c r="M100" s="290" t="str">
        <f>IF($A100="","",受験者名簿!M106&amp;"")</f>
        <v/>
      </c>
      <c r="N100" s="290" t="str">
        <f>IF($A100="","",受験者名簿!L106&amp;"")</f>
        <v/>
      </c>
      <c r="O100" s="290" t="str">
        <f>IF($A100="","",受験者名簿!N106&amp;"")</f>
        <v/>
      </c>
      <c r="P100" s="290" t="str">
        <f>IF($A100="","",受験者名簿!O106&amp;"")</f>
        <v/>
      </c>
      <c r="Q100" s="290" t="str">
        <f>IF($A100="","",受験者名簿!P106&amp;"")</f>
        <v/>
      </c>
      <c r="R100" s="290" t="str">
        <f>IF($A100="","",受験者名簿!Q106&amp;"")</f>
        <v/>
      </c>
      <c r="S100" s="290" t="str">
        <f>IF($A100="","",受験者名簿!R106&amp;"")</f>
        <v/>
      </c>
      <c r="T100" s="290" t="str">
        <f>IF($A100="","",受験者名簿!S106&amp;"")</f>
        <v/>
      </c>
      <c r="U100" s="290" t="str">
        <f>IF($A100="","",受験者名簿!T106&amp;"")</f>
        <v/>
      </c>
      <c r="V100" s="290" t="str">
        <f>IF($A100="","",受験者名簿!U106&amp;"")</f>
        <v/>
      </c>
      <c r="W100" s="290" t="str">
        <f>IF($A100="","",受験者名簿!V106&amp;"")</f>
        <v/>
      </c>
      <c r="X100" s="290" t="str">
        <f>IF($A100="","",受験者名簿!W106&amp;"")</f>
        <v/>
      </c>
      <c r="Y100" s="290" t="str">
        <f>""</f>
        <v/>
      </c>
      <c r="Z100" s="290" t="str">
        <f>""</f>
        <v/>
      </c>
      <c r="AA100" s="290" t="str">
        <f>""</f>
        <v/>
      </c>
      <c r="AB100" s="290" t="str">
        <f>""</f>
        <v/>
      </c>
      <c r="AC100" s="290" t="str">
        <f>IF($A100="","",受験者名簿!I106&amp;"")</f>
        <v/>
      </c>
      <c r="AD100" s="290" t="str">
        <f>""</f>
        <v/>
      </c>
      <c r="AE100" s="290" t="str">
        <f>""</f>
        <v/>
      </c>
      <c r="AF100" s="290" t="str">
        <f t="shared" si="6"/>
        <v/>
      </c>
      <c r="AG100" s="290" t="str">
        <f>IF($A100="","",受験者名簿!B106)</f>
        <v/>
      </c>
      <c r="AH100" s="290" t="str">
        <f>IF($A100="","",受験者名簿!AE106)</f>
        <v/>
      </c>
      <c r="AI100" s="292" t="str">
        <f>IF($A100="","",受験者名簿!AF106)</f>
        <v/>
      </c>
      <c r="AJ100" s="290" t="str">
        <f>IF($A100="","",受験者名簿!AG106)</f>
        <v/>
      </c>
      <c r="AK100" s="290" t="str">
        <f>IF($A100="","",受験者名簿!AH106)</f>
        <v/>
      </c>
      <c r="AL100" s="290" t="str">
        <f>IF($A100="","",受験申込書!$M$51)</f>
        <v/>
      </c>
      <c r="AM100" s="290" t="str">
        <f>IF($A100="","",受験申込書!$M$52)</f>
        <v/>
      </c>
      <c r="AN100" s="290" t="str">
        <f>IF($A100="","",受験申込書!$M$54)</f>
        <v/>
      </c>
      <c r="AO100" s="290" t="str">
        <f>IF($A100="","",受験申込書!$M$55)</f>
        <v/>
      </c>
      <c r="AP100" s="290" t="str">
        <f>IF($A100="","",受験申込書!$M$56)</f>
        <v/>
      </c>
      <c r="AQ100" s="290" t="str">
        <f>IF($A100="","",受験申込書!$M$57)</f>
        <v/>
      </c>
      <c r="AR100" s="290" t="str">
        <f>IF($A100="","",受験申込書!$M$58)</f>
        <v/>
      </c>
      <c r="AS100" s="290" t="str">
        <f>IF($A100="","",受験申込書!$M$59)</f>
        <v/>
      </c>
      <c r="AT100" s="290" t="str">
        <f>IF($A100="","",受験申込書!$M$60)</f>
        <v/>
      </c>
      <c r="AU100" s="290" t="str">
        <f>IF($A100="","",受験申込書!$M$61)</f>
        <v/>
      </c>
      <c r="AV100" s="290" t="str">
        <f>IF($A100="","",受験申込書!$M$62)</f>
        <v/>
      </c>
      <c r="AW100" s="290" t="str">
        <f>IF($A100="","",受験申込書!$M$63)</f>
        <v/>
      </c>
      <c r="AX100" s="290" t="str">
        <f>IF($A100="","",受験申込書!$M$53)</f>
        <v/>
      </c>
      <c r="AY100" s="290" t="str">
        <f>IF($A100="","",受験申込書!$M$53)</f>
        <v/>
      </c>
      <c r="AZ100" s="290" t="str">
        <f>IF($A100="","",受験申込書!$N$28)</f>
        <v/>
      </c>
      <c r="BA100" s="290" t="str">
        <f>IF($A100="","",受験者名簿!AC106)</f>
        <v/>
      </c>
      <c r="BB100" s="290" t="str">
        <f>IF($A100="","",受験申込書!$M$44)</f>
        <v/>
      </c>
      <c r="BC100" s="290" t="str">
        <f>IF($A100="","",受験申込書!$M$46)</f>
        <v/>
      </c>
      <c r="BD100" s="290" t="str">
        <f t="shared" si="7"/>
        <v/>
      </c>
      <c r="BE100" s="290" t="str">
        <f>IF($A100="","",受験申込書!$M$47)</f>
        <v/>
      </c>
      <c r="BF100" s="290" t="str">
        <f>IF($A100="","",受験申込書!$M$48)</f>
        <v/>
      </c>
      <c r="BG100" s="290" t="str">
        <f t="shared" si="8"/>
        <v/>
      </c>
      <c r="BH100" s="290" t="str">
        <f t="shared" si="9"/>
        <v/>
      </c>
      <c r="BI100" s="290" t="str">
        <f>IF($A100="","",受験申込書!$M$13)</f>
        <v/>
      </c>
      <c r="BJ100" s="290" t="str">
        <f>IF($A100="","",受験申込書!$M$14)</f>
        <v/>
      </c>
    </row>
    <row r="101" spans="1:62" ht="15.75" customHeight="1" x14ac:dyDescent="0.15">
      <c r="A101" s="290" t="str">
        <f>IF(受験者名簿!$C107="","",受験者名簿!A107)</f>
        <v/>
      </c>
      <c r="B101" s="291" t="str">
        <f>IF($A101="","",受験者名簿!Z107)</f>
        <v/>
      </c>
      <c r="C101" s="291" t="str">
        <f t="shared" si="5"/>
        <v/>
      </c>
      <c r="D101" s="291" t="str">
        <f>IF($A101="","",受験者名簿!AA107)</f>
        <v/>
      </c>
      <c r="E101" s="290" t="str">
        <f>""</f>
        <v/>
      </c>
      <c r="F101" s="291" t="str">
        <f>IF($A101="","",TEXT(SUBSTITUTE(受験者名簿!J107,".","/"),"yyyy/mm/dd"))</f>
        <v/>
      </c>
      <c r="G101" s="290" t="str">
        <f>IF($A101="","",TRIM(受験者名簿!C107))</f>
        <v/>
      </c>
      <c r="H101" s="290" t="str">
        <f>IF($A101="","",TRIM(受験者名簿!D107))</f>
        <v/>
      </c>
      <c r="I101" s="290" t="str">
        <f>IF($A101="","",DBCS(TRIM(PHONETIC(受験者名簿!E107))))</f>
        <v/>
      </c>
      <c r="J101" s="290" t="str">
        <f>IF($A101="","",DBCS(TRIM(PHONETIC(受験者名簿!F107))))</f>
        <v/>
      </c>
      <c r="K101" s="290" t="str">
        <f>IF($A101="","",TRIM(PROPER(受験者名簿!G107)))</f>
        <v/>
      </c>
      <c r="L101" s="290" t="str">
        <f>IF($A101="","",TRIM(PROPER(受験者名簿!H107)))</f>
        <v/>
      </c>
      <c r="M101" s="290" t="str">
        <f>IF($A101="","",受験者名簿!M107&amp;"")</f>
        <v/>
      </c>
      <c r="N101" s="290" t="str">
        <f>IF($A101="","",受験者名簿!L107&amp;"")</f>
        <v/>
      </c>
      <c r="O101" s="290" t="str">
        <f>IF($A101="","",受験者名簿!N107&amp;"")</f>
        <v/>
      </c>
      <c r="P101" s="290" t="str">
        <f>IF($A101="","",受験者名簿!O107&amp;"")</f>
        <v/>
      </c>
      <c r="Q101" s="290" t="str">
        <f>IF($A101="","",受験者名簿!P107&amp;"")</f>
        <v/>
      </c>
      <c r="R101" s="290" t="str">
        <f>IF($A101="","",受験者名簿!Q107&amp;"")</f>
        <v/>
      </c>
      <c r="S101" s="290" t="str">
        <f>IF($A101="","",受験者名簿!R107&amp;"")</f>
        <v/>
      </c>
      <c r="T101" s="290" t="str">
        <f>IF($A101="","",受験者名簿!S107&amp;"")</f>
        <v/>
      </c>
      <c r="U101" s="290" t="str">
        <f>IF($A101="","",受験者名簿!T107&amp;"")</f>
        <v/>
      </c>
      <c r="V101" s="290" t="str">
        <f>IF($A101="","",受験者名簿!U107&amp;"")</f>
        <v/>
      </c>
      <c r="W101" s="290" t="str">
        <f>IF($A101="","",受験者名簿!V107&amp;"")</f>
        <v/>
      </c>
      <c r="X101" s="290" t="str">
        <f>IF($A101="","",受験者名簿!W107&amp;"")</f>
        <v/>
      </c>
      <c r="Y101" s="290" t="str">
        <f>""</f>
        <v/>
      </c>
      <c r="Z101" s="290" t="str">
        <f>""</f>
        <v/>
      </c>
      <c r="AA101" s="290" t="str">
        <f>""</f>
        <v/>
      </c>
      <c r="AB101" s="290" t="str">
        <f>""</f>
        <v/>
      </c>
      <c r="AC101" s="290" t="str">
        <f>IF($A101="","",受験者名簿!I107&amp;"")</f>
        <v/>
      </c>
      <c r="AD101" s="290" t="str">
        <f>""</f>
        <v/>
      </c>
      <c r="AE101" s="290" t="str">
        <f>""</f>
        <v/>
      </c>
      <c r="AF101" s="290" t="str">
        <f t="shared" si="6"/>
        <v/>
      </c>
      <c r="AG101" s="290" t="str">
        <f>IF($A101="","",受験者名簿!B107)</f>
        <v/>
      </c>
      <c r="AH101" s="290" t="str">
        <f>IF($A101="","",受験者名簿!AE107)</f>
        <v/>
      </c>
      <c r="AI101" s="292" t="str">
        <f>IF($A101="","",受験者名簿!AF107)</f>
        <v/>
      </c>
      <c r="AJ101" s="290" t="str">
        <f>IF($A101="","",受験者名簿!AG107)</f>
        <v/>
      </c>
      <c r="AK101" s="290" t="str">
        <f>IF($A101="","",受験者名簿!AH107)</f>
        <v/>
      </c>
      <c r="AL101" s="290" t="str">
        <f>IF($A101="","",受験申込書!$M$51)</f>
        <v/>
      </c>
      <c r="AM101" s="290" t="str">
        <f>IF($A101="","",受験申込書!$M$52)</f>
        <v/>
      </c>
      <c r="AN101" s="290" t="str">
        <f>IF($A101="","",受験申込書!$M$54)</f>
        <v/>
      </c>
      <c r="AO101" s="290" t="str">
        <f>IF($A101="","",受験申込書!$M$55)</f>
        <v/>
      </c>
      <c r="AP101" s="290" t="str">
        <f>IF($A101="","",受験申込書!$M$56)</f>
        <v/>
      </c>
      <c r="AQ101" s="290" t="str">
        <f>IF($A101="","",受験申込書!$M$57)</f>
        <v/>
      </c>
      <c r="AR101" s="290" t="str">
        <f>IF($A101="","",受験申込書!$M$58)</f>
        <v/>
      </c>
      <c r="AS101" s="290" t="str">
        <f>IF($A101="","",受験申込書!$M$59)</f>
        <v/>
      </c>
      <c r="AT101" s="290" t="str">
        <f>IF($A101="","",受験申込書!$M$60)</f>
        <v/>
      </c>
      <c r="AU101" s="290" t="str">
        <f>IF($A101="","",受験申込書!$M$61)</f>
        <v/>
      </c>
      <c r="AV101" s="290" t="str">
        <f>IF($A101="","",受験申込書!$M$62)</f>
        <v/>
      </c>
      <c r="AW101" s="290" t="str">
        <f>IF($A101="","",受験申込書!$M$63)</f>
        <v/>
      </c>
      <c r="AX101" s="290" t="str">
        <f>IF($A101="","",受験申込書!$M$53)</f>
        <v/>
      </c>
      <c r="AY101" s="290" t="str">
        <f>IF($A101="","",受験申込書!$M$53)</f>
        <v/>
      </c>
      <c r="AZ101" s="290" t="str">
        <f>IF($A101="","",受験申込書!$N$28)</f>
        <v/>
      </c>
      <c r="BA101" s="290" t="str">
        <f>IF($A101="","",受験者名簿!AC107)</f>
        <v/>
      </c>
      <c r="BB101" s="290" t="str">
        <f>IF($A101="","",受験申込書!$M$44)</f>
        <v/>
      </c>
      <c r="BC101" s="290" t="str">
        <f>IF($A101="","",受験申込書!$M$46)</f>
        <v/>
      </c>
      <c r="BD101" s="290" t="str">
        <f t="shared" si="7"/>
        <v/>
      </c>
      <c r="BE101" s="290" t="str">
        <f>IF($A101="","",受験申込書!$M$47)</f>
        <v/>
      </c>
      <c r="BF101" s="290" t="str">
        <f>IF($A101="","",受験申込書!$M$48)</f>
        <v/>
      </c>
      <c r="BG101" s="290" t="str">
        <f t="shared" si="8"/>
        <v/>
      </c>
      <c r="BH101" s="290" t="str">
        <f t="shared" si="9"/>
        <v/>
      </c>
      <c r="BI101" s="290" t="str">
        <f>IF($A101="","",受験申込書!$M$13)</f>
        <v/>
      </c>
      <c r="BJ101" s="290" t="str">
        <f>IF($A101="","",受験申込書!$M$14)</f>
        <v/>
      </c>
    </row>
  </sheetData>
  <phoneticPr fontId="2"/>
  <conditionalFormatting sqref="A2:BJ101">
    <cfRule type="expression" dxfId="3" priority="1">
      <formula>ERROR.TYPE(A2)=4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81E8-2074-4017-BD7D-11042F87E6DF}">
  <dimension ref="A1:U3"/>
  <sheetViews>
    <sheetView zoomScale="90" zoomScaleNormal="90" workbookViewId="0">
      <selection activeCell="AG2" sqref="AG2"/>
    </sheetView>
  </sheetViews>
  <sheetFormatPr defaultColWidth="9" defaultRowHeight="15.75" x14ac:dyDescent="0.15"/>
  <cols>
    <col min="1" max="1" width="13.125" style="3" customWidth="1"/>
    <col min="2" max="2" width="19.25" style="3" customWidth="1"/>
    <col min="3" max="3" width="17" style="3" customWidth="1"/>
    <col min="4" max="4" width="26" style="3" customWidth="1"/>
    <col min="5" max="5" width="9" style="3"/>
    <col min="6" max="6" width="25.125" style="3" customWidth="1"/>
    <col min="7" max="7" width="18.375" style="3" customWidth="1"/>
    <col min="8" max="8" width="34.75" style="3" customWidth="1"/>
    <col min="9" max="9" width="17" style="3" customWidth="1"/>
    <col min="10" max="10" width="8" style="3" customWidth="1"/>
    <col min="11" max="17" width="5.25" style="3" customWidth="1"/>
    <col min="18" max="18" width="9" style="3"/>
    <col min="19" max="19" width="14.875" style="3" customWidth="1"/>
    <col min="20" max="21" width="10.625" style="3" customWidth="1"/>
    <col min="22" max="16384" width="9" style="3"/>
  </cols>
  <sheetData>
    <row r="1" spans="1:21" x14ac:dyDescent="0.15">
      <c r="A1" s="249" t="s">
        <v>230</v>
      </c>
      <c r="B1" s="249"/>
    </row>
    <row r="2" spans="1:21" s="90" customFormat="1" x14ac:dyDescent="0.15">
      <c r="A2" s="250" t="s">
        <v>259</v>
      </c>
      <c r="B2" s="250" t="s">
        <v>231</v>
      </c>
      <c r="C2" s="250" t="s">
        <v>232</v>
      </c>
      <c r="D2" s="250" t="s">
        <v>233</v>
      </c>
      <c r="E2" s="250" t="s">
        <v>234</v>
      </c>
      <c r="F2" s="250" t="s">
        <v>235</v>
      </c>
      <c r="G2" s="250" t="s">
        <v>236</v>
      </c>
      <c r="H2" s="250" t="s">
        <v>237</v>
      </c>
      <c r="I2" s="250" t="s">
        <v>238</v>
      </c>
      <c r="J2" s="251" t="s">
        <v>239</v>
      </c>
      <c r="K2" s="252" t="s">
        <v>240</v>
      </c>
      <c r="L2" s="252" t="s">
        <v>241</v>
      </c>
      <c r="M2" s="252" t="s">
        <v>242</v>
      </c>
      <c r="N2" s="252" t="s">
        <v>243</v>
      </c>
      <c r="O2" s="252" t="s">
        <v>244</v>
      </c>
      <c r="P2" s="252" t="s">
        <v>245</v>
      </c>
      <c r="Q2" s="252" t="s">
        <v>246</v>
      </c>
      <c r="R2" s="251" t="s">
        <v>247</v>
      </c>
      <c r="S2" s="251" t="s">
        <v>248</v>
      </c>
      <c r="T2" s="252" t="s">
        <v>249</v>
      </c>
      <c r="U2" s="253" t="s">
        <v>250</v>
      </c>
    </row>
    <row r="3" spans="1:21" s="90" customFormat="1" ht="33.75" customHeight="1" x14ac:dyDescent="0.15">
      <c r="A3" s="254" t="str">
        <f>受験申込書!M13</f>
        <v/>
      </c>
      <c r="B3" s="254" t="str">
        <f>受験申込書!N33&amp;""</f>
        <v/>
      </c>
      <c r="C3" s="254" t="str">
        <f>受験申込書!N28&amp;""</f>
        <v/>
      </c>
      <c r="D3" s="254" t="str">
        <f>受験申込書!M30&amp;""</f>
        <v/>
      </c>
      <c r="E3" s="254" t="str">
        <f>受験申込書!M37&amp;""</f>
        <v/>
      </c>
      <c r="F3" s="254" t="str">
        <f>受験申込書!M38&amp;""</f>
        <v/>
      </c>
      <c r="G3" s="254" t="str">
        <f>受験申込書!M39&amp;""</f>
        <v/>
      </c>
      <c r="H3" s="254" t="str">
        <f>受験申込書!M34&amp;" "&amp;受験申込書!M35&amp;""</f>
        <v xml:space="preserve"> </v>
      </c>
      <c r="I3" s="254" t="str">
        <f>受験申込書!M40&amp;""</f>
        <v/>
      </c>
      <c r="J3" s="254">
        <f>受験申込書!F21</f>
        <v>0</v>
      </c>
      <c r="K3" s="255"/>
      <c r="L3" s="255"/>
      <c r="M3" s="255"/>
      <c r="N3" s="255"/>
      <c r="O3" s="256"/>
      <c r="P3" s="255"/>
      <c r="Q3" s="255"/>
      <c r="R3" s="257" t="str">
        <f>受験申込書!M44&amp;""</f>
        <v>不要</v>
      </c>
      <c r="S3" s="254" t="str">
        <f>受験申込書!N51&amp;""</f>
        <v/>
      </c>
      <c r="T3" s="255"/>
      <c r="U3" s="255"/>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A46D-A560-411A-BDB3-5957B7BC789E}">
  <dimension ref="A1:U105"/>
  <sheetViews>
    <sheetView zoomScaleNormal="100" workbookViewId="0">
      <selection activeCell="AG2" sqref="AG2"/>
    </sheetView>
  </sheetViews>
  <sheetFormatPr defaultRowHeight="13.5" x14ac:dyDescent="0.15"/>
  <cols>
    <col min="1" max="1" width="3.375" bestFit="1" customWidth="1"/>
    <col min="2" max="2" width="17.125" style="323" customWidth="1"/>
    <col min="3" max="6" width="14.625" customWidth="1"/>
    <col min="7" max="7" width="11" customWidth="1"/>
    <col min="8" max="8" width="17.75" customWidth="1"/>
    <col min="9" max="9" width="12.375" bestFit="1" customWidth="1"/>
    <col min="10" max="10" width="23.625" customWidth="1"/>
    <col min="11" max="11" width="13.5" bestFit="1" customWidth="1"/>
    <col min="12" max="12" width="14.75" customWidth="1"/>
    <col min="13" max="13" width="11.375" customWidth="1"/>
    <col min="14" max="14" width="13.125" bestFit="1" customWidth="1"/>
    <col min="15" max="21" width="13.625" customWidth="1"/>
  </cols>
  <sheetData>
    <row r="1" spans="1:21" x14ac:dyDescent="0.15">
      <c r="A1" s="246" t="s">
        <v>174</v>
      </c>
      <c r="B1" s="248" t="s">
        <v>179</v>
      </c>
      <c r="C1" s="246" t="s">
        <v>180</v>
      </c>
      <c r="D1" s="246" t="s">
        <v>181</v>
      </c>
      <c r="E1" s="246" t="s">
        <v>182</v>
      </c>
      <c r="F1" s="246" t="s">
        <v>183</v>
      </c>
      <c r="G1" s="246" t="s">
        <v>186</v>
      </c>
      <c r="H1" s="246" t="s">
        <v>187</v>
      </c>
      <c r="I1" s="246" t="s">
        <v>188</v>
      </c>
      <c r="J1" s="246" t="s">
        <v>202</v>
      </c>
      <c r="K1" s="319" t="s">
        <v>220</v>
      </c>
      <c r="L1" s="320" t="s">
        <v>173</v>
      </c>
      <c r="M1" s="321" t="s">
        <v>310</v>
      </c>
      <c r="N1" s="290" t="s">
        <v>202</v>
      </c>
      <c r="O1" s="290" t="s">
        <v>179</v>
      </c>
      <c r="P1" s="290" t="s">
        <v>180</v>
      </c>
      <c r="Q1" s="290" t="s">
        <v>181</v>
      </c>
      <c r="R1" s="290" t="s">
        <v>182</v>
      </c>
      <c r="S1" s="290" t="s">
        <v>183</v>
      </c>
      <c r="T1" s="290" t="s">
        <v>311</v>
      </c>
      <c r="U1" s="290" t="s">
        <v>312</v>
      </c>
    </row>
    <row r="2" spans="1:21" x14ac:dyDescent="0.15">
      <c r="A2" s="290" t="str">
        <f>IF(受験者名簿!C8="","",受験者名簿!A8)</f>
        <v/>
      </c>
      <c r="B2" s="291" t="str">
        <f>IF(受験者名簿!J8="","",TEXT(SUBSTITUTE(受験者名簿!J8,".","/"),"yyyy/mm/dd"))</f>
        <v/>
      </c>
      <c r="C2" s="290" t="str">
        <f>IF(受験者名簿!C8="","",TRIM(受験者名簿!C8))</f>
        <v/>
      </c>
      <c r="D2" s="290" t="str">
        <f>IF(受験者名簿!D8="","",TRIM(受験者名簿!D8))</f>
        <v/>
      </c>
      <c r="E2" s="290" t="str">
        <f>IF(受験者名簿!E8="","",DBCS(TRIM(PHONETIC(受験者名簿!E8))))</f>
        <v/>
      </c>
      <c r="F2" s="290" t="str">
        <f>IF(受験者名簿!F8="","",DBCS(TRIM(PHONETIC(受験者名簿!F8))))</f>
        <v/>
      </c>
      <c r="G2" s="291" t="str">
        <f>IF(受験者名簿!L8="","",受験者名簿!L8)</f>
        <v/>
      </c>
      <c r="H2" s="291" t="str">
        <f>IF(G2="","",IF(受験者名簿!M8="","後",受験者名簿!M8))</f>
        <v/>
      </c>
      <c r="I2" s="291" t="str">
        <f>IF(受験者名簿!N8="","",受験者名簿!N8)</f>
        <v/>
      </c>
      <c r="J2" s="290" t="str">
        <f>IF(受験者名簿!I8="","",TRIM(受験者名簿!I8))</f>
        <v/>
      </c>
      <c r="K2" s="291" t="str">
        <f>IF($C2="","",受験申込書!$N$51)</f>
        <v/>
      </c>
      <c r="L2" s="290" t="str">
        <f>IF(C2="","",受験申込書!$M$13)</f>
        <v/>
      </c>
      <c r="M2" s="290" t="str">
        <f>IFERROR(IF(AND(O2=1,P2=1,Q2=1,R2=1,S2=1,T2=1,U2=1),"あり","なし"),"要確認")</f>
        <v>なし</v>
      </c>
      <c r="N2" s="290" t="str">
        <f>IF(J2&lt;&gt;"",IF(J2=(_xlfn.XLOOKUP($J2,HP同意貼付!$H:$H,HP同意貼付!H:H)),1,0),"")</f>
        <v/>
      </c>
      <c r="O2" s="290" t="str">
        <f>IF(B2&lt;&gt;"",IF(B2=TEXT((_xlfn.XLOOKUP($J2,HP同意貼付!$H:$H,HP同意貼付!G:G)),"yyyy/mm/dd"),1,0),"")</f>
        <v/>
      </c>
      <c r="P2" s="290" t="str">
        <f>IF(C2&lt;&gt;"",IF(C2=(_xlfn.XLOOKUP($J2,HP同意貼付!$H:$H,HP同意貼付!B:B)),1,0),"")</f>
        <v/>
      </c>
      <c r="Q2" s="290" t="str">
        <f>IF(D2&lt;&gt;"",IF(D2=(_xlfn.XLOOKUP($J2,HP同意貼付!$H:$H,HP同意貼付!C:C)),1,0),"")</f>
        <v/>
      </c>
      <c r="R2" s="290" t="str">
        <f>IF(E2&lt;&gt;"",IF(E2=(_xlfn.XLOOKUP($J2,HP同意貼付!$H:$H,HP同意貼付!D:D)),1,0),"")</f>
        <v/>
      </c>
      <c r="S2" s="290" t="str">
        <f>IF(F2&lt;&gt;"",IF(F2=(_xlfn.XLOOKUP($J2,HP同意貼付!$H:$H,HP同意貼付!E:E)),1,0),"")</f>
        <v/>
      </c>
      <c r="T2" s="290" t="str">
        <f>IF(K2&lt;&gt;"",IF(K2=(_xlfn.XLOOKUP($J2,HP同意貼付!$H:$H,HP同意貼付!K:K)),1,0),"")</f>
        <v/>
      </c>
      <c r="U2" s="290" t="str">
        <f>IF(L2&lt;&gt;"",IF(L2=(_xlfn.XLOOKUP($J2,HP同意貼付!$H:$H,HP同意貼付!A:A)),1,0),"")</f>
        <v/>
      </c>
    </row>
    <row r="3" spans="1:21" x14ac:dyDescent="0.15">
      <c r="A3" s="290" t="str">
        <f>IF(受験者名簿!C9="","",受験者名簿!A9)</f>
        <v/>
      </c>
      <c r="B3" s="291" t="str">
        <f>IF(受験者名簿!J9="","",TEXT(SUBSTITUTE(受験者名簿!J9,".","/"),"yyyy/mm/dd"))</f>
        <v/>
      </c>
      <c r="C3" s="290" t="str">
        <f>IF(受験者名簿!C9="","",TRIM(受験者名簿!C9))</f>
        <v/>
      </c>
      <c r="D3" s="290" t="str">
        <f>IF(受験者名簿!D9="","",TRIM(受験者名簿!D9))</f>
        <v/>
      </c>
      <c r="E3" s="290" t="str">
        <f>IF(受験者名簿!E9="","",DBCS(TRIM(PHONETIC(受験者名簿!E9))))</f>
        <v/>
      </c>
      <c r="F3" s="290" t="str">
        <f>IF(受験者名簿!F9="","",DBCS(TRIM(PHONETIC(受験者名簿!F9))))</f>
        <v/>
      </c>
      <c r="G3" s="291" t="str">
        <f>IF(受験者名簿!L9="","",受験者名簿!L9)</f>
        <v/>
      </c>
      <c r="H3" s="291" t="str">
        <f>IF(G3="","",IF(受験者名簿!M9="","後",受験者名簿!M9))</f>
        <v/>
      </c>
      <c r="I3" s="291" t="str">
        <f>IF(受験者名簿!N9="","",受験者名簿!N9)</f>
        <v/>
      </c>
      <c r="J3" s="290" t="str">
        <f>IF(受験者名簿!I9="","",TRIM(受験者名簿!I9))</f>
        <v/>
      </c>
      <c r="K3" s="291" t="str">
        <f>IF($C3="","",受験申込書!$N$51)</f>
        <v/>
      </c>
      <c r="L3" s="290" t="str">
        <f>IF(C3="","",受験申込書!$M$13)</f>
        <v/>
      </c>
      <c r="M3" s="290" t="str">
        <f>IFERROR(IF(AND(O3=1,P3=1,Q3=1,R3=1,S3=1,T3=1,U3=1),"あり","なし"),"要確認")</f>
        <v>なし</v>
      </c>
      <c r="N3" s="290" t="str">
        <f>IF(J3&lt;&gt;"",IF(J3=(_xlfn.XLOOKUP($J3,HP同意貼付!$H:$H,HP同意貼付!H:H)),1,0),"")</f>
        <v/>
      </c>
      <c r="O3" s="290" t="str">
        <f>IF(B3&lt;&gt;"",IF(B3=TEXT((_xlfn.XLOOKUP($J3,HP同意貼付!$H:$H,HP同意貼付!G:G)),"yyyy/mm/dd"),1,0),"")</f>
        <v/>
      </c>
      <c r="P3" s="290" t="str">
        <f>IF(C3&lt;&gt;"",IF(C3=(_xlfn.XLOOKUP($J3,HP同意貼付!$H:$H,HP同意貼付!B:B)),1,0),"")</f>
        <v/>
      </c>
      <c r="Q3" s="290" t="str">
        <f>IF(D3&lt;&gt;"",IF(D3=(_xlfn.XLOOKUP($J3,HP同意貼付!$H:$H,HP同意貼付!C:C)),1,0),"")</f>
        <v/>
      </c>
      <c r="R3" s="290" t="str">
        <f>IF(E3&lt;&gt;"",IF(E3=(_xlfn.XLOOKUP($J3,HP同意貼付!$H:$H,HP同意貼付!D:D)),1,0),"")</f>
        <v/>
      </c>
      <c r="S3" s="290" t="str">
        <f>IF(F3&lt;&gt;"",IF(F3=(_xlfn.XLOOKUP($J3,HP同意貼付!$H:$H,HP同意貼付!E:E)),1,0),"")</f>
        <v/>
      </c>
      <c r="T3" s="290" t="str">
        <f>IF(K3&lt;&gt;"",IF(K3=(_xlfn.XLOOKUP($J3,HP同意貼付!$H:$H,HP同意貼付!K:K)),1,0),"")</f>
        <v/>
      </c>
      <c r="U3" s="290" t="str">
        <f>IF(L3&lt;&gt;"",IF(L3=(_xlfn.XLOOKUP($J3,HP同意貼付!$H:$H,HP同意貼付!A:A)),1,0),"")</f>
        <v/>
      </c>
    </row>
    <row r="4" spans="1:21" x14ac:dyDescent="0.15">
      <c r="A4" s="290" t="str">
        <f>IF(受験者名簿!C10="","",受験者名簿!A10)</f>
        <v/>
      </c>
      <c r="B4" s="291" t="str">
        <f>IF(受験者名簿!J10="","",TEXT(SUBSTITUTE(受験者名簿!J10,".","/"),"yyyy/mm/dd"))</f>
        <v/>
      </c>
      <c r="C4" s="290" t="str">
        <f>IF(受験者名簿!C10="","",TRIM(受験者名簿!C10))</f>
        <v/>
      </c>
      <c r="D4" s="290" t="str">
        <f>IF(受験者名簿!D10="","",TRIM(受験者名簿!D10))</f>
        <v/>
      </c>
      <c r="E4" s="290" t="str">
        <f>IF(受験者名簿!E10="","",DBCS(TRIM(PHONETIC(受験者名簿!E10))))</f>
        <v/>
      </c>
      <c r="F4" s="290" t="str">
        <f>IF(受験者名簿!F10="","",DBCS(TRIM(PHONETIC(受験者名簿!F10))))</f>
        <v/>
      </c>
      <c r="G4" s="291" t="str">
        <f>IF(受験者名簿!L10="","",受験者名簿!L10)</f>
        <v/>
      </c>
      <c r="H4" s="291" t="str">
        <f>IF(G4="","",IF(受験者名簿!M10="","後",受験者名簿!M10))</f>
        <v/>
      </c>
      <c r="I4" s="291" t="str">
        <f>IF(受験者名簿!N10="","",受験者名簿!N10)</f>
        <v/>
      </c>
      <c r="J4" s="290" t="str">
        <f>IF(受験者名簿!I10="","",TRIM(受験者名簿!I10))</f>
        <v/>
      </c>
      <c r="K4" s="291" t="str">
        <f>IF($C4="","",受験申込書!$N$51)</f>
        <v/>
      </c>
      <c r="L4" s="290" t="str">
        <f>IF(C4="","",受験申込書!$M$13)</f>
        <v/>
      </c>
      <c r="M4" s="290" t="str">
        <f t="shared" ref="M4:M67" si="0">IFERROR(IF(AND(O4=1,P4=1,Q4=1,R4=1,S4=1,T4=1,U4=1),"あり","なし"),"要確認")</f>
        <v>なし</v>
      </c>
      <c r="N4" s="290" t="str">
        <f>IF(J4&lt;&gt;"",IF(J4=(_xlfn.XLOOKUP($J4,HP同意貼付!$H:$H,HP同意貼付!H:H)),1,0),"")</f>
        <v/>
      </c>
      <c r="O4" s="290" t="str">
        <f>IF(B4&lt;&gt;"",IF(B4=TEXT((_xlfn.XLOOKUP($J4,HP同意貼付!$H:$H,HP同意貼付!G:G)),"yyyy/mm/dd"),1,0),"")</f>
        <v/>
      </c>
      <c r="P4" s="290" t="str">
        <f>IF(C4&lt;&gt;"",IF(C4=(_xlfn.XLOOKUP($J4,HP同意貼付!$H:$H,HP同意貼付!B:B)),1,0),"")</f>
        <v/>
      </c>
      <c r="Q4" s="290" t="str">
        <f>IF(D4&lt;&gt;"",IF(D4=(_xlfn.XLOOKUP($J4,HP同意貼付!$H:$H,HP同意貼付!C:C)),1,0),"")</f>
        <v/>
      </c>
      <c r="R4" s="290" t="str">
        <f>IF(E4&lt;&gt;"",IF(E4=(_xlfn.XLOOKUP($J4,HP同意貼付!$H:$H,HP同意貼付!D:D)),1,0),"")</f>
        <v/>
      </c>
      <c r="S4" s="290" t="str">
        <f>IF(F4&lt;&gt;"",IF(F4=(_xlfn.XLOOKUP($J4,HP同意貼付!$H:$H,HP同意貼付!E:E)),1,0),"")</f>
        <v/>
      </c>
      <c r="T4" s="290" t="str">
        <f>IF(K4&lt;&gt;"",IF(K4=(_xlfn.XLOOKUP($J4,HP同意貼付!$H:$H,HP同意貼付!K:K)),1,0),"")</f>
        <v/>
      </c>
      <c r="U4" s="290" t="str">
        <f>IF(L4&lt;&gt;"",IF(L4=(_xlfn.XLOOKUP($J4,HP同意貼付!$H:$H,HP同意貼付!A:A)),1,0),"")</f>
        <v/>
      </c>
    </row>
    <row r="5" spans="1:21" x14ac:dyDescent="0.15">
      <c r="A5" s="290" t="str">
        <f>IF(受験者名簿!C11="","",受験者名簿!A11)</f>
        <v/>
      </c>
      <c r="B5" s="291" t="str">
        <f>IF(受験者名簿!J11="","",TEXT(SUBSTITUTE(受験者名簿!J11,".","/"),"yyyy/mm/dd"))</f>
        <v/>
      </c>
      <c r="C5" s="290" t="str">
        <f>IF(受験者名簿!C11="","",TRIM(受験者名簿!C11))</f>
        <v/>
      </c>
      <c r="D5" s="290" t="str">
        <f>IF(受験者名簿!D11="","",TRIM(受験者名簿!D11))</f>
        <v/>
      </c>
      <c r="E5" s="290" t="str">
        <f>IF(受験者名簿!E11="","",DBCS(TRIM(PHONETIC(受験者名簿!E11))))</f>
        <v/>
      </c>
      <c r="F5" s="290" t="str">
        <f>IF(受験者名簿!F11="","",DBCS(TRIM(PHONETIC(受験者名簿!F11))))</f>
        <v/>
      </c>
      <c r="G5" s="291" t="str">
        <f>IF(受験者名簿!L11="","",受験者名簿!L11)</f>
        <v/>
      </c>
      <c r="H5" s="291" t="str">
        <f>IF(G5="","",IF(受験者名簿!M11="","後",受験者名簿!M11))</f>
        <v/>
      </c>
      <c r="I5" s="291" t="str">
        <f>IF(受験者名簿!N11="","",受験者名簿!N11)</f>
        <v/>
      </c>
      <c r="J5" s="290" t="str">
        <f>IF(受験者名簿!I11="","",TRIM(受験者名簿!I11))</f>
        <v/>
      </c>
      <c r="K5" s="291" t="str">
        <f>IF($C5="","",受験申込書!$N$51)</f>
        <v/>
      </c>
      <c r="L5" s="290" t="str">
        <f>IF(C5="","",受験申込書!$M$13)</f>
        <v/>
      </c>
      <c r="M5" s="290" t="str">
        <f t="shared" si="0"/>
        <v>なし</v>
      </c>
      <c r="N5" s="290" t="str">
        <f>IF(J5&lt;&gt;"",IF(J5=(_xlfn.XLOOKUP($J5,HP同意貼付!$H:$H,HP同意貼付!H:H)),1,0),"")</f>
        <v/>
      </c>
      <c r="O5" s="290" t="str">
        <f>IF(B5&lt;&gt;"",IF(B5=TEXT((_xlfn.XLOOKUP($J5,HP同意貼付!$H:$H,HP同意貼付!G:G)),"yyyy/mm/dd"),1,0),"")</f>
        <v/>
      </c>
      <c r="P5" s="290" t="str">
        <f>IF(C5&lt;&gt;"",IF(C5=(_xlfn.XLOOKUP($J5,HP同意貼付!$H:$H,HP同意貼付!B:B)),1,0),"")</f>
        <v/>
      </c>
      <c r="Q5" s="290" t="str">
        <f>IF(D5&lt;&gt;"",IF(D5=(_xlfn.XLOOKUP($J5,HP同意貼付!$H:$H,HP同意貼付!C:C)),1,0),"")</f>
        <v/>
      </c>
      <c r="R5" s="290" t="str">
        <f>IF(E5&lt;&gt;"",IF(E5=(_xlfn.XLOOKUP($J5,HP同意貼付!$H:$H,HP同意貼付!D:D)),1,0),"")</f>
        <v/>
      </c>
      <c r="S5" s="290" t="str">
        <f>IF(F5&lt;&gt;"",IF(F5=(_xlfn.XLOOKUP($J5,HP同意貼付!$H:$H,HP同意貼付!E:E)),1,0),"")</f>
        <v/>
      </c>
      <c r="T5" s="290" t="str">
        <f>IF(K5&lt;&gt;"",IF(K5=(_xlfn.XLOOKUP($J5,HP同意貼付!$H:$H,HP同意貼付!K:K)),1,0),"")</f>
        <v/>
      </c>
      <c r="U5" s="290" t="str">
        <f>IF(L5&lt;&gt;"",IF(L5=(_xlfn.XLOOKUP($J5,HP同意貼付!$H:$H,HP同意貼付!A:A)),1,0),"")</f>
        <v/>
      </c>
    </row>
    <row r="6" spans="1:21" x14ac:dyDescent="0.15">
      <c r="A6" s="290" t="str">
        <f>IF(受験者名簿!C12="","",受験者名簿!A12)</f>
        <v/>
      </c>
      <c r="B6" s="291" t="str">
        <f>IF(受験者名簿!J12="","",TEXT(SUBSTITUTE(受験者名簿!J12,".","/"),"yyyy/mm/dd"))</f>
        <v/>
      </c>
      <c r="C6" s="290" t="str">
        <f>IF(受験者名簿!C12="","",TRIM(受験者名簿!C12))</f>
        <v/>
      </c>
      <c r="D6" s="290" t="str">
        <f>IF(受験者名簿!D12="","",TRIM(受験者名簿!D12))</f>
        <v/>
      </c>
      <c r="E6" s="290" t="str">
        <f>IF(受験者名簿!E12="","",DBCS(TRIM(PHONETIC(受験者名簿!E12))))</f>
        <v/>
      </c>
      <c r="F6" s="290" t="str">
        <f>IF(受験者名簿!F12="","",DBCS(TRIM(PHONETIC(受験者名簿!F12))))</f>
        <v/>
      </c>
      <c r="G6" s="291" t="str">
        <f>IF(受験者名簿!L12="","",受験者名簿!L12)</f>
        <v/>
      </c>
      <c r="H6" s="291" t="str">
        <f>IF(G6="","",IF(受験者名簿!M12="","後",受験者名簿!M12))</f>
        <v/>
      </c>
      <c r="I6" s="291" t="str">
        <f>IF(受験者名簿!N12="","",受験者名簿!N12)</f>
        <v/>
      </c>
      <c r="J6" s="290" t="str">
        <f>IF(受験者名簿!I12="","",TRIM(受験者名簿!I12))</f>
        <v/>
      </c>
      <c r="K6" s="291" t="str">
        <f>IF($C6="","",受験申込書!$N$51)</f>
        <v/>
      </c>
      <c r="L6" s="290" t="str">
        <f>IF(C6="","",受験申込書!$M$13)</f>
        <v/>
      </c>
      <c r="M6" s="290" t="str">
        <f t="shared" si="0"/>
        <v>なし</v>
      </c>
      <c r="N6" s="290" t="str">
        <f>IF(J6&lt;&gt;"",IF(J6=(_xlfn.XLOOKUP($J6,HP同意貼付!$H:$H,HP同意貼付!H:H)),1,0),"")</f>
        <v/>
      </c>
      <c r="O6" s="290" t="str">
        <f>IF(B6&lt;&gt;"",IF(B6=TEXT((_xlfn.XLOOKUP($J6,HP同意貼付!$H:$H,HP同意貼付!G:G)),"yyyy/mm/dd"),1,0),"")</f>
        <v/>
      </c>
      <c r="P6" s="290" t="str">
        <f>IF(C6&lt;&gt;"",IF(C6=(_xlfn.XLOOKUP($J6,HP同意貼付!$H:$H,HP同意貼付!B:B)),1,0),"")</f>
        <v/>
      </c>
      <c r="Q6" s="290" t="str">
        <f>IF(D6&lt;&gt;"",IF(D6=(_xlfn.XLOOKUP($J6,HP同意貼付!$H:$H,HP同意貼付!C:C)),1,0),"")</f>
        <v/>
      </c>
      <c r="R6" s="290" t="str">
        <f>IF(E6&lt;&gt;"",IF(E6=(_xlfn.XLOOKUP($J6,HP同意貼付!$H:$H,HP同意貼付!D:D)),1,0),"")</f>
        <v/>
      </c>
      <c r="S6" s="290" t="str">
        <f>IF(F6&lt;&gt;"",IF(F6=(_xlfn.XLOOKUP($J6,HP同意貼付!$H:$H,HP同意貼付!E:E)),1,0),"")</f>
        <v/>
      </c>
      <c r="T6" s="290" t="str">
        <f>IF(K6&lt;&gt;"",IF(K6=(_xlfn.XLOOKUP($J6,HP同意貼付!$H:$H,HP同意貼付!K:K)),1,0),"")</f>
        <v/>
      </c>
      <c r="U6" s="290" t="str">
        <f>IF(L6&lt;&gt;"",IF(L6=(_xlfn.XLOOKUP($J6,HP同意貼付!$H:$H,HP同意貼付!A:A)),1,0),"")</f>
        <v/>
      </c>
    </row>
    <row r="7" spans="1:21" x14ac:dyDescent="0.15">
      <c r="A7" s="290" t="str">
        <f>IF(受験者名簿!C13="","",受験者名簿!A13)</f>
        <v/>
      </c>
      <c r="B7" s="291" t="str">
        <f>IF(受験者名簿!J13="","",TEXT(SUBSTITUTE(受験者名簿!J13,".","/"),"yyyy/mm/dd"))</f>
        <v/>
      </c>
      <c r="C7" s="290" t="str">
        <f>IF(受験者名簿!C13="","",TRIM(受験者名簿!C13))</f>
        <v/>
      </c>
      <c r="D7" s="290" t="str">
        <f>IF(受験者名簿!D13="","",TRIM(受験者名簿!D13))</f>
        <v/>
      </c>
      <c r="E7" s="290" t="str">
        <f>IF(受験者名簿!E13="","",DBCS(TRIM(PHONETIC(受験者名簿!E13))))</f>
        <v/>
      </c>
      <c r="F7" s="290" t="str">
        <f>IF(受験者名簿!F13="","",DBCS(TRIM(PHONETIC(受験者名簿!F13))))</f>
        <v/>
      </c>
      <c r="G7" s="291" t="str">
        <f>IF(受験者名簿!L13="","",受験者名簿!L13)</f>
        <v/>
      </c>
      <c r="H7" s="291" t="str">
        <f>IF(G7="","",IF(受験者名簿!M13="","後",受験者名簿!M13))</f>
        <v/>
      </c>
      <c r="I7" s="291" t="str">
        <f>IF(受験者名簿!N13="","",受験者名簿!N13)</f>
        <v/>
      </c>
      <c r="J7" s="290" t="str">
        <f>IF(受験者名簿!I13="","",TRIM(受験者名簿!I13))</f>
        <v/>
      </c>
      <c r="K7" s="291" t="str">
        <f>IF($C7="","",受験申込書!$N$51)</f>
        <v/>
      </c>
      <c r="L7" s="290" t="str">
        <f>IF(C7="","",受験申込書!$M$13)</f>
        <v/>
      </c>
      <c r="M7" s="290" t="str">
        <f t="shared" si="0"/>
        <v>なし</v>
      </c>
      <c r="N7" s="290" t="str">
        <f>IF(J7&lt;&gt;"",IF(J7=(_xlfn.XLOOKUP($J7,HP同意貼付!$H:$H,HP同意貼付!H:H)),1,0),"")</f>
        <v/>
      </c>
      <c r="O7" s="290" t="str">
        <f>IF(B7&lt;&gt;"",IF(B7=TEXT((_xlfn.XLOOKUP($J7,HP同意貼付!$H:$H,HP同意貼付!G:G)),"yyyy/mm/dd"),1,0),"")</f>
        <v/>
      </c>
      <c r="P7" s="290" t="str">
        <f>IF(C7&lt;&gt;"",IF(C7=(_xlfn.XLOOKUP($J7,HP同意貼付!$H:$H,HP同意貼付!B:B)),1,0),"")</f>
        <v/>
      </c>
      <c r="Q7" s="290" t="str">
        <f>IF(D7&lt;&gt;"",IF(D7=(_xlfn.XLOOKUP($J7,HP同意貼付!$H:$H,HP同意貼付!C:C)),1,0),"")</f>
        <v/>
      </c>
      <c r="R7" s="290" t="str">
        <f>IF(E7&lt;&gt;"",IF(E7=(_xlfn.XLOOKUP($J7,HP同意貼付!$H:$H,HP同意貼付!D:D)),1,0),"")</f>
        <v/>
      </c>
      <c r="S7" s="290" t="str">
        <f>IF(F7&lt;&gt;"",IF(F7=(_xlfn.XLOOKUP($J7,HP同意貼付!$H:$H,HP同意貼付!E:E)),1,0),"")</f>
        <v/>
      </c>
      <c r="T7" s="290" t="str">
        <f>IF(K7&lt;&gt;"",IF(K7=(_xlfn.XLOOKUP($J7,HP同意貼付!$H:$H,HP同意貼付!K:K)),1,0),"")</f>
        <v/>
      </c>
      <c r="U7" s="290" t="str">
        <f>IF(L7&lt;&gt;"",IF(L7=(_xlfn.XLOOKUP($J7,HP同意貼付!$H:$H,HP同意貼付!A:A)),1,0),"")</f>
        <v/>
      </c>
    </row>
    <row r="8" spans="1:21" x14ac:dyDescent="0.15">
      <c r="A8" s="290" t="str">
        <f>IF(受験者名簿!C14="","",受験者名簿!A14)</f>
        <v/>
      </c>
      <c r="B8" s="291" t="str">
        <f>IF(受験者名簿!J14="","",TEXT(SUBSTITUTE(受験者名簿!J14,".","/"),"yyyy/mm/dd"))</f>
        <v/>
      </c>
      <c r="C8" s="290" t="str">
        <f>IF(受験者名簿!C14="","",TRIM(受験者名簿!C14))</f>
        <v/>
      </c>
      <c r="D8" s="290" t="str">
        <f>IF(受験者名簿!D14="","",TRIM(受験者名簿!D14))</f>
        <v/>
      </c>
      <c r="E8" s="290" t="str">
        <f>IF(受験者名簿!E14="","",DBCS(TRIM(PHONETIC(受験者名簿!E14))))</f>
        <v/>
      </c>
      <c r="F8" s="290" t="str">
        <f>IF(受験者名簿!F14="","",DBCS(TRIM(PHONETIC(受験者名簿!F14))))</f>
        <v/>
      </c>
      <c r="G8" s="291" t="str">
        <f>IF(受験者名簿!L14="","",受験者名簿!L14)</f>
        <v/>
      </c>
      <c r="H8" s="291" t="str">
        <f>IF(G8="","",IF(受験者名簿!M14="","後",受験者名簿!M14))</f>
        <v/>
      </c>
      <c r="I8" s="291" t="str">
        <f>IF(受験者名簿!N14="","",受験者名簿!N14)</f>
        <v/>
      </c>
      <c r="J8" s="290" t="str">
        <f>IF(受験者名簿!I14="","",TRIM(受験者名簿!I14))</f>
        <v/>
      </c>
      <c r="K8" s="291" t="str">
        <f>IF($C8="","",受験申込書!$N$51)</f>
        <v/>
      </c>
      <c r="L8" s="290" t="str">
        <f>IF(C8="","",受験申込書!$M$13)</f>
        <v/>
      </c>
      <c r="M8" s="290" t="str">
        <f t="shared" si="0"/>
        <v>なし</v>
      </c>
      <c r="N8" s="290" t="str">
        <f>IF(J8&lt;&gt;"",IF(J8=(_xlfn.XLOOKUP($J8,HP同意貼付!$H:$H,HP同意貼付!H:H)),1,0),"")</f>
        <v/>
      </c>
      <c r="O8" s="290" t="str">
        <f>IF(B8&lt;&gt;"",IF(B8=TEXT((_xlfn.XLOOKUP($J8,HP同意貼付!$H:$H,HP同意貼付!G:G)),"yyyy/mm/dd"),1,0),"")</f>
        <v/>
      </c>
      <c r="P8" s="290" t="str">
        <f>IF(C8&lt;&gt;"",IF(C8=(_xlfn.XLOOKUP($J8,HP同意貼付!$H:$H,HP同意貼付!B:B)),1,0),"")</f>
        <v/>
      </c>
      <c r="Q8" s="290" t="str">
        <f>IF(D8&lt;&gt;"",IF(D8=(_xlfn.XLOOKUP($J8,HP同意貼付!$H:$H,HP同意貼付!C:C)),1,0),"")</f>
        <v/>
      </c>
      <c r="R8" s="290" t="str">
        <f>IF(E8&lt;&gt;"",IF(E8=(_xlfn.XLOOKUP($J8,HP同意貼付!$H:$H,HP同意貼付!D:D)),1,0),"")</f>
        <v/>
      </c>
      <c r="S8" s="290" t="str">
        <f>IF(F8&lt;&gt;"",IF(F8=(_xlfn.XLOOKUP($J8,HP同意貼付!$H:$H,HP同意貼付!E:E)),1,0),"")</f>
        <v/>
      </c>
      <c r="T8" s="290" t="str">
        <f>IF(K8&lt;&gt;"",IF(K8=(_xlfn.XLOOKUP($J8,HP同意貼付!$H:$H,HP同意貼付!K:K)),1,0),"")</f>
        <v/>
      </c>
      <c r="U8" s="290" t="str">
        <f>IF(L8&lt;&gt;"",IF(L8=(_xlfn.XLOOKUP($J8,HP同意貼付!$H:$H,HP同意貼付!A:A)),1,0),"")</f>
        <v/>
      </c>
    </row>
    <row r="9" spans="1:21" x14ac:dyDescent="0.15">
      <c r="A9" s="290" t="str">
        <f>IF(受験者名簿!C15="","",受験者名簿!A15)</f>
        <v/>
      </c>
      <c r="B9" s="291" t="str">
        <f>IF(受験者名簿!J15="","",TEXT(SUBSTITUTE(受験者名簿!J15,".","/"),"yyyy/mm/dd"))</f>
        <v/>
      </c>
      <c r="C9" s="290" t="str">
        <f>IF(受験者名簿!C15="","",TRIM(受験者名簿!C15))</f>
        <v/>
      </c>
      <c r="D9" s="290" t="str">
        <f>IF(受験者名簿!D15="","",TRIM(受験者名簿!D15))</f>
        <v/>
      </c>
      <c r="E9" s="290" t="str">
        <f>IF(受験者名簿!E15="","",DBCS(TRIM(PHONETIC(受験者名簿!E15))))</f>
        <v/>
      </c>
      <c r="F9" s="290" t="str">
        <f>IF(受験者名簿!F15="","",DBCS(TRIM(PHONETIC(受験者名簿!F15))))</f>
        <v/>
      </c>
      <c r="G9" s="291" t="str">
        <f>IF(受験者名簿!L15="","",受験者名簿!L15)</f>
        <v/>
      </c>
      <c r="H9" s="291" t="str">
        <f>IF(G9="","",IF(受験者名簿!M15="","後",受験者名簿!M15))</f>
        <v/>
      </c>
      <c r="I9" s="291" t="str">
        <f>IF(受験者名簿!N15="","",受験者名簿!N15)</f>
        <v/>
      </c>
      <c r="J9" s="290" t="str">
        <f>IF(受験者名簿!I15="","",TRIM(受験者名簿!I15))</f>
        <v/>
      </c>
      <c r="K9" s="291" t="str">
        <f>IF($C9="","",受験申込書!$N$51)</f>
        <v/>
      </c>
      <c r="L9" s="290" t="str">
        <f>IF(C9="","",受験申込書!$M$13)</f>
        <v/>
      </c>
      <c r="M9" s="290" t="str">
        <f t="shared" si="0"/>
        <v>なし</v>
      </c>
      <c r="N9" s="290" t="str">
        <f>IF(J9&lt;&gt;"",IF(J9=(_xlfn.XLOOKUP($J9,HP同意貼付!$H:$H,HP同意貼付!H:H)),1,0),"")</f>
        <v/>
      </c>
      <c r="O9" s="290" t="str">
        <f>IF(B9&lt;&gt;"",IF(B9=TEXT((_xlfn.XLOOKUP($J9,HP同意貼付!$H:$H,HP同意貼付!G:G)),"yyyy/mm/dd"),1,0),"")</f>
        <v/>
      </c>
      <c r="P9" s="290" t="str">
        <f>IF(C9&lt;&gt;"",IF(C9=(_xlfn.XLOOKUP($J9,HP同意貼付!$H:$H,HP同意貼付!B:B)),1,0),"")</f>
        <v/>
      </c>
      <c r="Q9" s="290" t="str">
        <f>IF(D9&lt;&gt;"",IF(D9=(_xlfn.XLOOKUP($J9,HP同意貼付!$H:$H,HP同意貼付!C:C)),1,0),"")</f>
        <v/>
      </c>
      <c r="R9" s="290" t="str">
        <f>IF(E9&lt;&gt;"",IF(E9=(_xlfn.XLOOKUP($J9,HP同意貼付!$H:$H,HP同意貼付!D:D)),1,0),"")</f>
        <v/>
      </c>
      <c r="S9" s="290" t="str">
        <f>IF(F9&lt;&gt;"",IF(F9=(_xlfn.XLOOKUP($J9,HP同意貼付!$H:$H,HP同意貼付!E:E)),1,0),"")</f>
        <v/>
      </c>
      <c r="T9" s="290" t="str">
        <f>IF(K9&lt;&gt;"",IF(K9=(_xlfn.XLOOKUP($J9,HP同意貼付!$H:$H,HP同意貼付!K:K)),1,0),"")</f>
        <v/>
      </c>
      <c r="U9" s="290" t="str">
        <f>IF(L9&lt;&gt;"",IF(L9=(_xlfn.XLOOKUP($J9,HP同意貼付!$H:$H,HP同意貼付!A:A)),1,0),"")</f>
        <v/>
      </c>
    </row>
    <row r="10" spans="1:21" x14ac:dyDescent="0.15">
      <c r="A10" s="290" t="str">
        <f>IF(受験者名簿!C16="","",受験者名簿!A16)</f>
        <v/>
      </c>
      <c r="B10" s="291" t="str">
        <f>IF(受験者名簿!J16="","",TEXT(SUBSTITUTE(受験者名簿!J16,".","/"),"yyyy/mm/dd"))</f>
        <v/>
      </c>
      <c r="C10" s="290" t="str">
        <f>IF(受験者名簿!C16="","",TRIM(受験者名簿!C16))</f>
        <v/>
      </c>
      <c r="D10" s="290" t="str">
        <f>IF(受験者名簿!D16="","",TRIM(受験者名簿!D16))</f>
        <v/>
      </c>
      <c r="E10" s="290" t="str">
        <f>IF(受験者名簿!E16="","",DBCS(TRIM(PHONETIC(受験者名簿!E16))))</f>
        <v/>
      </c>
      <c r="F10" s="290" t="str">
        <f>IF(受験者名簿!F16="","",DBCS(TRIM(PHONETIC(受験者名簿!F16))))</f>
        <v/>
      </c>
      <c r="G10" s="291" t="str">
        <f>IF(受験者名簿!L16="","",受験者名簿!L16)</f>
        <v/>
      </c>
      <c r="H10" s="291" t="str">
        <f>IF(G10="","",IF(受験者名簿!M16="","後",受験者名簿!M16))</f>
        <v/>
      </c>
      <c r="I10" s="291" t="str">
        <f>IF(受験者名簿!N16="","",受験者名簿!N16)</f>
        <v/>
      </c>
      <c r="J10" s="290" t="str">
        <f>IF(受験者名簿!I16="","",TRIM(受験者名簿!I16))</f>
        <v/>
      </c>
      <c r="K10" s="291" t="str">
        <f>IF($C10="","",受験申込書!$N$51)</f>
        <v/>
      </c>
      <c r="L10" s="290" t="str">
        <f>IF(C10="","",受験申込書!$M$13)</f>
        <v/>
      </c>
      <c r="M10" s="290" t="str">
        <f t="shared" si="0"/>
        <v>なし</v>
      </c>
      <c r="N10" s="290" t="str">
        <f>IF(J10&lt;&gt;"",IF(J10=(_xlfn.XLOOKUP($J10,HP同意貼付!$H:$H,HP同意貼付!H:H)),1,0),"")</f>
        <v/>
      </c>
      <c r="O10" s="290" t="str">
        <f>IF(B10&lt;&gt;"",IF(B10=TEXT((_xlfn.XLOOKUP($J10,HP同意貼付!$H:$H,HP同意貼付!G:G)),"yyyy/mm/dd"),1,0),"")</f>
        <v/>
      </c>
      <c r="P10" s="290" t="str">
        <f>IF(C10&lt;&gt;"",IF(C10=(_xlfn.XLOOKUP($J10,HP同意貼付!$H:$H,HP同意貼付!B:B)),1,0),"")</f>
        <v/>
      </c>
      <c r="Q10" s="290" t="str">
        <f>IF(D10&lt;&gt;"",IF(D10=(_xlfn.XLOOKUP($J10,HP同意貼付!$H:$H,HP同意貼付!C:C)),1,0),"")</f>
        <v/>
      </c>
      <c r="R10" s="290" t="str">
        <f>IF(E10&lt;&gt;"",IF(E10=(_xlfn.XLOOKUP($J10,HP同意貼付!$H:$H,HP同意貼付!D:D)),1,0),"")</f>
        <v/>
      </c>
      <c r="S10" s="290" t="str">
        <f>IF(F10&lt;&gt;"",IF(F10=(_xlfn.XLOOKUP($J10,HP同意貼付!$H:$H,HP同意貼付!E:E)),1,0),"")</f>
        <v/>
      </c>
      <c r="T10" s="290" t="str">
        <f>IF(K10&lt;&gt;"",IF(K10=(_xlfn.XLOOKUP($J10,HP同意貼付!$H:$H,HP同意貼付!K:K)),1,0),"")</f>
        <v/>
      </c>
      <c r="U10" s="290" t="str">
        <f>IF(L10&lt;&gt;"",IF(L10=(_xlfn.XLOOKUP($J10,HP同意貼付!$H:$H,HP同意貼付!A:A)),1,0),"")</f>
        <v/>
      </c>
    </row>
    <row r="11" spans="1:21" x14ac:dyDescent="0.15">
      <c r="A11" s="290" t="str">
        <f>IF(受験者名簿!C17="","",受験者名簿!A17)</f>
        <v/>
      </c>
      <c r="B11" s="291" t="str">
        <f>IF(受験者名簿!J17="","",TEXT(SUBSTITUTE(受験者名簿!J17,".","/"),"yyyy/mm/dd"))</f>
        <v/>
      </c>
      <c r="C11" s="290" t="str">
        <f>IF(受験者名簿!C17="","",TRIM(受験者名簿!C17))</f>
        <v/>
      </c>
      <c r="D11" s="290" t="str">
        <f>IF(受験者名簿!D17="","",TRIM(受験者名簿!D17))</f>
        <v/>
      </c>
      <c r="E11" s="290" t="str">
        <f>IF(受験者名簿!E17="","",DBCS(TRIM(PHONETIC(受験者名簿!E17))))</f>
        <v/>
      </c>
      <c r="F11" s="290" t="str">
        <f>IF(受験者名簿!F17="","",DBCS(TRIM(PHONETIC(受験者名簿!F17))))</f>
        <v/>
      </c>
      <c r="G11" s="291" t="str">
        <f>IF(受験者名簿!L17="","",受験者名簿!L17)</f>
        <v/>
      </c>
      <c r="H11" s="291" t="str">
        <f>IF(G11="","",IF(受験者名簿!M17="","後",受験者名簿!M17))</f>
        <v/>
      </c>
      <c r="I11" s="291" t="str">
        <f>IF(受験者名簿!N17="","",受験者名簿!N17)</f>
        <v/>
      </c>
      <c r="J11" s="290" t="str">
        <f>IF(受験者名簿!I17="","",TRIM(受験者名簿!I17))</f>
        <v/>
      </c>
      <c r="K11" s="291" t="str">
        <f>IF($C11="","",受験申込書!$N$51)</f>
        <v/>
      </c>
      <c r="L11" s="290" t="str">
        <f>IF(C11="","",受験申込書!$M$13)</f>
        <v/>
      </c>
      <c r="M11" s="290" t="str">
        <f t="shared" si="0"/>
        <v>なし</v>
      </c>
      <c r="N11" s="290" t="str">
        <f>IF(J11&lt;&gt;"",IF(J11=(_xlfn.XLOOKUP($J11,HP同意貼付!$H:$H,HP同意貼付!H:H)),1,0),"")</f>
        <v/>
      </c>
      <c r="O11" s="290" t="str">
        <f>IF(B11&lt;&gt;"",IF(B11=TEXT((_xlfn.XLOOKUP($J11,HP同意貼付!$H:$H,HP同意貼付!G:G)),"yyyy/mm/dd"),1,0),"")</f>
        <v/>
      </c>
      <c r="P11" s="290" t="str">
        <f>IF(C11&lt;&gt;"",IF(C11=(_xlfn.XLOOKUP($J11,HP同意貼付!$H:$H,HP同意貼付!B:B)),1,0),"")</f>
        <v/>
      </c>
      <c r="Q11" s="290" t="str">
        <f>IF(D11&lt;&gt;"",IF(D11=(_xlfn.XLOOKUP($J11,HP同意貼付!$H:$H,HP同意貼付!C:C)),1,0),"")</f>
        <v/>
      </c>
      <c r="R11" s="290" t="str">
        <f>IF(E11&lt;&gt;"",IF(E11=(_xlfn.XLOOKUP($J11,HP同意貼付!$H:$H,HP同意貼付!D:D)),1,0),"")</f>
        <v/>
      </c>
      <c r="S11" s="290" t="str">
        <f>IF(F11&lt;&gt;"",IF(F11=(_xlfn.XLOOKUP($J11,HP同意貼付!$H:$H,HP同意貼付!E:E)),1,0),"")</f>
        <v/>
      </c>
      <c r="T11" s="290" t="str">
        <f>IF(K11&lt;&gt;"",IF(K11=(_xlfn.XLOOKUP($J11,HP同意貼付!$H:$H,HP同意貼付!K:K)),1,0),"")</f>
        <v/>
      </c>
      <c r="U11" s="290" t="str">
        <f>IF(L11&lt;&gt;"",IF(L11=(_xlfn.XLOOKUP($J11,HP同意貼付!$H:$H,HP同意貼付!A:A)),1,0),"")</f>
        <v/>
      </c>
    </row>
    <row r="12" spans="1:21" x14ac:dyDescent="0.15">
      <c r="A12" s="290" t="str">
        <f>IF(受験者名簿!C18="","",受験者名簿!A18)</f>
        <v/>
      </c>
      <c r="B12" s="291" t="str">
        <f>IF(受験者名簿!J18="","",TEXT(SUBSTITUTE(受験者名簿!J18,".","/"),"yyyy/mm/dd"))</f>
        <v/>
      </c>
      <c r="C12" s="290" t="str">
        <f>IF(受験者名簿!C18="","",TRIM(受験者名簿!C18))</f>
        <v/>
      </c>
      <c r="D12" s="290" t="str">
        <f>IF(受験者名簿!D18="","",TRIM(受験者名簿!D18))</f>
        <v/>
      </c>
      <c r="E12" s="290" t="str">
        <f>IF(受験者名簿!E18="","",DBCS(TRIM(PHONETIC(受験者名簿!E18))))</f>
        <v/>
      </c>
      <c r="F12" s="290" t="str">
        <f>IF(受験者名簿!F18="","",DBCS(TRIM(PHONETIC(受験者名簿!F18))))</f>
        <v/>
      </c>
      <c r="G12" s="291" t="str">
        <f>IF(受験者名簿!L18="","",受験者名簿!L18)</f>
        <v/>
      </c>
      <c r="H12" s="291" t="str">
        <f>IF(G12="","",IF(受験者名簿!M18="","後",受験者名簿!M18))</f>
        <v/>
      </c>
      <c r="I12" s="291" t="str">
        <f>IF(受験者名簿!N18="","",受験者名簿!N18)</f>
        <v/>
      </c>
      <c r="J12" s="290" t="str">
        <f>IF(受験者名簿!I18="","",TRIM(受験者名簿!I18))</f>
        <v/>
      </c>
      <c r="K12" s="291" t="str">
        <f>IF($C12="","",受験申込書!$N$51)</f>
        <v/>
      </c>
      <c r="L12" s="290" t="str">
        <f>IF(C12="","",受験申込書!$M$13)</f>
        <v/>
      </c>
      <c r="M12" s="290" t="str">
        <f t="shared" si="0"/>
        <v>なし</v>
      </c>
      <c r="N12" s="290" t="str">
        <f>IF(J12&lt;&gt;"",IF(J12=(_xlfn.XLOOKUP($J12,HP同意貼付!$H:$H,HP同意貼付!H:H)),1,0),"")</f>
        <v/>
      </c>
      <c r="O12" s="290" t="str">
        <f>IF(B12&lt;&gt;"",IF(B12=TEXT((_xlfn.XLOOKUP($J12,HP同意貼付!$H:$H,HP同意貼付!G:G)),"yyyy/mm/dd"),1,0),"")</f>
        <v/>
      </c>
      <c r="P12" s="290" t="str">
        <f>IF(C12&lt;&gt;"",IF(C12=(_xlfn.XLOOKUP($J12,HP同意貼付!$H:$H,HP同意貼付!B:B)),1,0),"")</f>
        <v/>
      </c>
      <c r="Q12" s="290" t="str">
        <f>IF(D12&lt;&gt;"",IF(D12=(_xlfn.XLOOKUP($J12,HP同意貼付!$H:$H,HP同意貼付!C:C)),1,0),"")</f>
        <v/>
      </c>
      <c r="R12" s="290" t="str">
        <f>IF(E12&lt;&gt;"",IF(E12=(_xlfn.XLOOKUP($J12,HP同意貼付!$H:$H,HP同意貼付!D:D)),1,0),"")</f>
        <v/>
      </c>
      <c r="S12" s="290" t="str">
        <f>IF(F12&lt;&gt;"",IF(F12=(_xlfn.XLOOKUP($J12,HP同意貼付!$H:$H,HP同意貼付!E:E)),1,0),"")</f>
        <v/>
      </c>
      <c r="T12" s="290" t="str">
        <f>IF(K12&lt;&gt;"",IF(K12=(_xlfn.XLOOKUP($J12,HP同意貼付!$H:$H,HP同意貼付!K:K)),1,0),"")</f>
        <v/>
      </c>
      <c r="U12" s="290" t="str">
        <f>IF(L12&lt;&gt;"",IF(L12=(_xlfn.XLOOKUP($J12,HP同意貼付!$H:$H,HP同意貼付!A:A)),1,0),"")</f>
        <v/>
      </c>
    </row>
    <row r="13" spans="1:21" x14ac:dyDescent="0.15">
      <c r="A13" s="290" t="str">
        <f>IF(受験者名簿!C19="","",受験者名簿!A19)</f>
        <v/>
      </c>
      <c r="B13" s="291" t="str">
        <f>IF(受験者名簿!J19="","",TEXT(SUBSTITUTE(受験者名簿!J19,".","/"),"yyyy/mm/dd"))</f>
        <v/>
      </c>
      <c r="C13" s="290" t="str">
        <f>IF(受験者名簿!C19="","",TRIM(受験者名簿!C19))</f>
        <v/>
      </c>
      <c r="D13" s="290" t="str">
        <f>IF(受験者名簿!D19="","",TRIM(受験者名簿!D19))</f>
        <v/>
      </c>
      <c r="E13" s="290" t="str">
        <f>IF(受験者名簿!E19="","",DBCS(TRIM(PHONETIC(受験者名簿!E19))))</f>
        <v/>
      </c>
      <c r="F13" s="290" t="str">
        <f>IF(受験者名簿!F19="","",DBCS(TRIM(PHONETIC(受験者名簿!F19))))</f>
        <v/>
      </c>
      <c r="G13" s="291" t="str">
        <f>IF(受験者名簿!L19="","",受験者名簿!L19)</f>
        <v/>
      </c>
      <c r="H13" s="291" t="str">
        <f>IF(G13="","",IF(受験者名簿!M19="","後",受験者名簿!M19))</f>
        <v/>
      </c>
      <c r="I13" s="291" t="str">
        <f>IF(受験者名簿!N19="","",受験者名簿!N19)</f>
        <v/>
      </c>
      <c r="J13" s="290" t="str">
        <f>IF(受験者名簿!I19="","",TRIM(受験者名簿!I19))</f>
        <v/>
      </c>
      <c r="K13" s="291" t="str">
        <f>IF($C13="","",受験申込書!$N$51)</f>
        <v/>
      </c>
      <c r="L13" s="290" t="str">
        <f>IF(C13="","",受験申込書!$M$13)</f>
        <v/>
      </c>
      <c r="M13" s="290" t="str">
        <f t="shared" si="0"/>
        <v>なし</v>
      </c>
      <c r="N13" s="290" t="str">
        <f>IF(J13&lt;&gt;"",IF(J13=(_xlfn.XLOOKUP($J13,HP同意貼付!$H:$H,HP同意貼付!H:H)),1,0),"")</f>
        <v/>
      </c>
      <c r="O13" s="290" t="str">
        <f>IF(B13&lt;&gt;"",IF(B13=TEXT((_xlfn.XLOOKUP($J13,HP同意貼付!$H:$H,HP同意貼付!G:G)),"yyyy/mm/dd"),1,0),"")</f>
        <v/>
      </c>
      <c r="P13" s="290" t="str">
        <f>IF(C13&lt;&gt;"",IF(C13=(_xlfn.XLOOKUP($J13,HP同意貼付!$H:$H,HP同意貼付!B:B)),1,0),"")</f>
        <v/>
      </c>
      <c r="Q13" s="290" t="str">
        <f>IF(D13&lt;&gt;"",IF(D13=(_xlfn.XLOOKUP($J13,HP同意貼付!$H:$H,HP同意貼付!C:C)),1,0),"")</f>
        <v/>
      </c>
      <c r="R13" s="290" t="str">
        <f>IF(E13&lt;&gt;"",IF(E13=(_xlfn.XLOOKUP($J13,HP同意貼付!$H:$H,HP同意貼付!D:D)),1,0),"")</f>
        <v/>
      </c>
      <c r="S13" s="290" t="str">
        <f>IF(F13&lt;&gt;"",IF(F13=(_xlfn.XLOOKUP($J13,HP同意貼付!$H:$H,HP同意貼付!E:E)),1,0),"")</f>
        <v/>
      </c>
      <c r="T13" s="290" t="str">
        <f>IF(K13&lt;&gt;"",IF(K13=(_xlfn.XLOOKUP($J13,HP同意貼付!$H:$H,HP同意貼付!K:K)),1,0),"")</f>
        <v/>
      </c>
      <c r="U13" s="290" t="str">
        <f>IF(L13&lt;&gt;"",IF(L13=(_xlfn.XLOOKUP($J13,HP同意貼付!$H:$H,HP同意貼付!A:A)),1,0),"")</f>
        <v/>
      </c>
    </row>
    <row r="14" spans="1:21" x14ac:dyDescent="0.15">
      <c r="A14" s="290" t="str">
        <f>IF(受験者名簿!C20="","",受験者名簿!A20)</f>
        <v/>
      </c>
      <c r="B14" s="291" t="str">
        <f>IF(受験者名簿!J20="","",TEXT(SUBSTITUTE(受験者名簿!J20,".","/"),"yyyy/mm/dd"))</f>
        <v/>
      </c>
      <c r="C14" s="290" t="str">
        <f>IF(受験者名簿!C20="","",TRIM(受験者名簿!C20))</f>
        <v/>
      </c>
      <c r="D14" s="290" t="str">
        <f>IF(受験者名簿!D20="","",TRIM(受験者名簿!D20))</f>
        <v/>
      </c>
      <c r="E14" s="290" t="str">
        <f>IF(受験者名簿!E20="","",DBCS(TRIM(PHONETIC(受験者名簿!E20))))</f>
        <v/>
      </c>
      <c r="F14" s="290" t="str">
        <f>IF(受験者名簿!F20="","",DBCS(TRIM(PHONETIC(受験者名簿!F20))))</f>
        <v/>
      </c>
      <c r="G14" s="291" t="str">
        <f>IF(受験者名簿!L20="","",受験者名簿!L20)</f>
        <v/>
      </c>
      <c r="H14" s="291" t="str">
        <f>IF(G14="","",IF(受験者名簿!M20="","後",受験者名簿!M20))</f>
        <v/>
      </c>
      <c r="I14" s="291" t="str">
        <f>IF(受験者名簿!N20="","",受験者名簿!N20)</f>
        <v/>
      </c>
      <c r="J14" s="290" t="str">
        <f>IF(受験者名簿!I20="","",TRIM(受験者名簿!I20))</f>
        <v/>
      </c>
      <c r="K14" s="291" t="str">
        <f>IF($C14="","",受験申込書!$N$51)</f>
        <v/>
      </c>
      <c r="L14" s="290" t="str">
        <f>IF(C14="","",受験申込書!$M$13)</f>
        <v/>
      </c>
      <c r="M14" s="290" t="str">
        <f t="shared" si="0"/>
        <v>なし</v>
      </c>
      <c r="N14" s="290" t="str">
        <f>IF(J14&lt;&gt;"",IF(J14=(_xlfn.XLOOKUP($J14,HP同意貼付!$H:$H,HP同意貼付!H:H)),1,0),"")</f>
        <v/>
      </c>
      <c r="O14" s="290" t="str">
        <f>IF(B14&lt;&gt;"",IF(B14=TEXT((_xlfn.XLOOKUP($J14,HP同意貼付!$H:$H,HP同意貼付!G:G)),"yyyy/mm/dd"),1,0),"")</f>
        <v/>
      </c>
      <c r="P14" s="290" t="str">
        <f>IF(C14&lt;&gt;"",IF(C14=(_xlfn.XLOOKUP($J14,HP同意貼付!$H:$H,HP同意貼付!B:B)),1,0),"")</f>
        <v/>
      </c>
      <c r="Q14" s="290" t="str">
        <f>IF(D14&lt;&gt;"",IF(D14=(_xlfn.XLOOKUP($J14,HP同意貼付!$H:$H,HP同意貼付!C:C)),1,0),"")</f>
        <v/>
      </c>
      <c r="R14" s="290" t="str">
        <f>IF(E14&lt;&gt;"",IF(E14=(_xlfn.XLOOKUP($J14,HP同意貼付!$H:$H,HP同意貼付!D:D)),1,0),"")</f>
        <v/>
      </c>
      <c r="S14" s="290" t="str">
        <f>IF(F14&lt;&gt;"",IF(F14=(_xlfn.XLOOKUP($J14,HP同意貼付!$H:$H,HP同意貼付!E:E)),1,0),"")</f>
        <v/>
      </c>
      <c r="T14" s="290" t="str">
        <f>IF(K14&lt;&gt;"",IF(K14=(_xlfn.XLOOKUP($J14,HP同意貼付!$H:$H,HP同意貼付!K:K)),1,0),"")</f>
        <v/>
      </c>
      <c r="U14" s="290" t="str">
        <f>IF(L14&lt;&gt;"",IF(L14=(_xlfn.XLOOKUP($J14,HP同意貼付!$H:$H,HP同意貼付!A:A)),1,0),"")</f>
        <v/>
      </c>
    </row>
    <row r="15" spans="1:21" x14ac:dyDescent="0.15">
      <c r="A15" s="290" t="str">
        <f>IF(受験者名簿!C21="","",受験者名簿!A21)</f>
        <v/>
      </c>
      <c r="B15" s="291" t="str">
        <f>IF(受験者名簿!J21="","",TEXT(SUBSTITUTE(受験者名簿!J21,".","/"),"yyyy/mm/dd"))</f>
        <v/>
      </c>
      <c r="C15" s="290" t="str">
        <f>IF(受験者名簿!C21="","",TRIM(受験者名簿!C21))</f>
        <v/>
      </c>
      <c r="D15" s="290" t="str">
        <f>IF(受験者名簿!D21="","",TRIM(受験者名簿!D21))</f>
        <v/>
      </c>
      <c r="E15" s="290" t="str">
        <f>IF(受験者名簿!E21="","",DBCS(TRIM(PHONETIC(受験者名簿!E21))))</f>
        <v/>
      </c>
      <c r="F15" s="290" t="str">
        <f>IF(受験者名簿!F21="","",DBCS(TRIM(PHONETIC(受験者名簿!F21))))</f>
        <v/>
      </c>
      <c r="G15" s="291" t="str">
        <f>IF(受験者名簿!L21="","",受験者名簿!L21)</f>
        <v/>
      </c>
      <c r="H15" s="291" t="str">
        <f>IF(G15="","",IF(受験者名簿!M21="","後",受験者名簿!M21))</f>
        <v/>
      </c>
      <c r="I15" s="291" t="str">
        <f>IF(受験者名簿!N21="","",受験者名簿!N21)</f>
        <v/>
      </c>
      <c r="J15" s="290" t="str">
        <f>IF(受験者名簿!I21="","",TRIM(受験者名簿!I21))</f>
        <v/>
      </c>
      <c r="K15" s="291" t="str">
        <f>IF($C15="","",受験申込書!$N$51)</f>
        <v/>
      </c>
      <c r="L15" s="290" t="str">
        <f>IF(C15="","",受験申込書!$M$13)</f>
        <v/>
      </c>
      <c r="M15" s="290" t="str">
        <f t="shared" si="0"/>
        <v>なし</v>
      </c>
      <c r="N15" s="290" t="str">
        <f>IF(J15&lt;&gt;"",IF(J15=(_xlfn.XLOOKUP($J15,HP同意貼付!$H:$H,HP同意貼付!H:H)),1,0),"")</f>
        <v/>
      </c>
      <c r="O15" s="290" t="str">
        <f>IF(B15&lt;&gt;"",IF(B15=TEXT((_xlfn.XLOOKUP($J15,HP同意貼付!$H:$H,HP同意貼付!G:G)),"yyyy/mm/dd"),1,0),"")</f>
        <v/>
      </c>
      <c r="P15" s="290" t="str">
        <f>IF(C15&lt;&gt;"",IF(C15=(_xlfn.XLOOKUP($J15,HP同意貼付!$H:$H,HP同意貼付!B:B)),1,0),"")</f>
        <v/>
      </c>
      <c r="Q15" s="290" t="str">
        <f>IF(D15&lt;&gt;"",IF(D15=(_xlfn.XLOOKUP($J15,HP同意貼付!$H:$H,HP同意貼付!C:C)),1,0),"")</f>
        <v/>
      </c>
      <c r="R15" s="290" t="str">
        <f>IF(E15&lt;&gt;"",IF(E15=(_xlfn.XLOOKUP($J15,HP同意貼付!$H:$H,HP同意貼付!D:D)),1,0),"")</f>
        <v/>
      </c>
      <c r="S15" s="290" t="str">
        <f>IF(F15&lt;&gt;"",IF(F15=(_xlfn.XLOOKUP($J15,HP同意貼付!$H:$H,HP同意貼付!E:E)),1,0),"")</f>
        <v/>
      </c>
      <c r="T15" s="290" t="str">
        <f>IF(K15&lt;&gt;"",IF(K15=(_xlfn.XLOOKUP($J15,HP同意貼付!$H:$H,HP同意貼付!K:K)),1,0),"")</f>
        <v/>
      </c>
      <c r="U15" s="290" t="str">
        <f>IF(L15&lt;&gt;"",IF(L15=(_xlfn.XLOOKUP($J15,HP同意貼付!$H:$H,HP同意貼付!A:A)),1,0),"")</f>
        <v/>
      </c>
    </row>
    <row r="16" spans="1:21" x14ac:dyDescent="0.15">
      <c r="A16" s="290" t="str">
        <f>IF(受験者名簿!C22="","",受験者名簿!A22)</f>
        <v/>
      </c>
      <c r="B16" s="291" t="str">
        <f>IF(受験者名簿!J22="","",TEXT(SUBSTITUTE(受験者名簿!J22,".","/"),"yyyy/mm/dd"))</f>
        <v/>
      </c>
      <c r="C16" s="290" t="str">
        <f>IF(受験者名簿!C22="","",TRIM(受験者名簿!C22))</f>
        <v/>
      </c>
      <c r="D16" s="290" t="str">
        <f>IF(受験者名簿!D22="","",TRIM(受験者名簿!D22))</f>
        <v/>
      </c>
      <c r="E16" s="290" t="str">
        <f>IF(受験者名簿!E22="","",DBCS(TRIM(PHONETIC(受験者名簿!E22))))</f>
        <v/>
      </c>
      <c r="F16" s="290" t="str">
        <f>IF(受験者名簿!F22="","",DBCS(TRIM(PHONETIC(受験者名簿!F22))))</f>
        <v/>
      </c>
      <c r="G16" s="291" t="str">
        <f>IF(受験者名簿!L22="","",受験者名簿!L22)</f>
        <v/>
      </c>
      <c r="H16" s="291" t="str">
        <f>IF(G16="","",IF(受験者名簿!M22="","後",受験者名簿!M22))</f>
        <v/>
      </c>
      <c r="I16" s="291" t="str">
        <f>IF(受験者名簿!N22="","",受験者名簿!N22)</f>
        <v/>
      </c>
      <c r="J16" s="290" t="str">
        <f>IF(受験者名簿!I22="","",TRIM(受験者名簿!I22))</f>
        <v/>
      </c>
      <c r="K16" s="291" t="str">
        <f>IF($C16="","",受験申込書!$N$51)</f>
        <v/>
      </c>
      <c r="L16" s="290" t="str">
        <f>IF(C16="","",受験申込書!$M$13)</f>
        <v/>
      </c>
      <c r="M16" s="290" t="str">
        <f t="shared" si="0"/>
        <v>なし</v>
      </c>
      <c r="N16" s="290" t="str">
        <f>IF(J16&lt;&gt;"",IF(J16=(_xlfn.XLOOKUP($J16,HP同意貼付!$H:$H,HP同意貼付!H:H)),1,0),"")</f>
        <v/>
      </c>
      <c r="O16" s="290" t="str">
        <f>IF(B16&lt;&gt;"",IF(B16=TEXT((_xlfn.XLOOKUP($J16,HP同意貼付!$H:$H,HP同意貼付!G:G)),"yyyy/mm/dd"),1,0),"")</f>
        <v/>
      </c>
      <c r="P16" s="290" t="str">
        <f>IF(C16&lt;&gt;"",IF(C16=(_xlfn.XLOOKUP($J16,HP同意貼付!$H:$H,HP同意貼付!B:B)),1,0),"")</f>
        <v/>
      </c>
      <c r="Q16" s="290" t="str">
        <f>IF(D16&lt;&gt;"",IF(D16=(_xlfn.XLOOKUP($J16,HP同意貼付!$H:$H,HP同意貼付!C:C)),1,0),"")</f>
        <v/>
      </c>
      <c r="R16" s="290" t="str">
        <f>IF(E16&lt;&gt;"",IF(E16=(_xlfn.XLOOKUP($J16,HP同意貼付!$H:$H,HP同意貼付!D:D)),1,0),"")</f>
        <v/>
      </c>
      <c r="S16" s="290" t="str">
        <f>IF(F16&lt;&gt;"",IF(F16=(_xlfn.XLOOKUP($J16,HP同意貼付!$H:$H,HP同意貼付!E:E)),1,0),"")</f>
        <v/>
      </c>
      <c r="T16" s="290" t="str">
        <f>IF(K16&lt;&gt;"",IF(K16=(_xlfn.XLOOKUP($J16,HP同意貼付!$H:$H,HP同意貼付!K:K)),1,0),"")</f>
        <v/>
      </c>
      <c r="U16" s="290" t="str">
        <f>IF(L16&lt;&gt;"",IF(L16=(_xlfn.XLOOKUP($J16,HP同意貼付!$H:$H,HP同意貼付!A:A)),1,0),"")</f>
        <v/>
      </c>
    </row>
    <row r="17" spans="1:21" x14ac:dyDescent="0.15">
      <c r="A17" s="290" t="str">
        <f>IF(受験者名簿!C23="","",受験者名簿!A23)</f>
        <v/>
      </c>
      <c r="B17" s="291" t="str">
        <f>IF(受験者名簿!J23="","",TEXT(SUBSTITUTE(受験者名簿!J23,".","/"),"yyyy/mm/dd"))</f>
        <v/>
      </c>
      <c r="C17" s="290" t="str">
        <f>IF(受験者名簿!C23="","",TRIM(受験者名簿!C23))</f>
        <v/>
      </c>
      <c r="D17" s="290" t="str">
        <f>IF(受験者名簿!D23="","",TRIM(受験者名簿!D23))</f>
        <v/>
      </c>
      <c r="E17" s="290" t="str">
        <f>IF(受験者名簿!E23="","",DBCS(TRIM(PHONETIC(受験者名簿!E23))))</f>
        <v/>
      </c>
      <c r="F17" s="290" t="str">
        <f>IF(受験者名簿!F23="","",DBCS(TRIM(PHONETIC(受験者名簿!F23))))</f>
        <v/>
      </c>
      <c r="G17" s="291" t="str">
        <f>IF(受験者名簿!L23="","",受験者名簿!L23)</f>
        <v/>
      </c>
      <c r="H17" s="291" t="str">
        <f>IF(G17="","",IF(受験者名簿!M23="","後",受験者名簿!M23))</f>
        <v/>
      </c>
      <c r="I17" s="291" t="str">
        <f>IF(受験者名簿!N23="","",受験者名簿!N23)</f>
        <v/>
      </c>
      <c r="J17" s="290" t="str">
        <f>IF(受験者名簿!I23="","",TRIM(受験者名簿!I23))</f>
        <v/>
      </c>
      <c r="K17" s="291" t="str">
        <f>IF($C17="","",受験申込書!$N$51)</f>
        <v/>
      </c>
      <c r="L17" s="290" t="str">
        <f>IF(C17="","",受験申込書!$M$13)</f>
        <v/>
      </c>
      <c r="M17" s="290" t="str">
        <f t="shared" si="0"/>
        <v>なし</v>
      </c>
      <c r="N17" s="290" t="str">
        <f>IF(J17&lt;&gt;"",IF(J17=(_xlfn.XLOOKUP($J17,HP同意貼付!$H:$H,HP同意貼付!H:H)),1,0),"")</f>
        <v/>
      </c>
      <c r="O17" s="290" t="str">
        <f>IF(B17&lt;&gt;"",IF(B17=TEXT((_xlfn.XLOOKUP($J17,HP同意貼付!$H:$H,HP同意貼付!G:G)),"yyyy/mm/dd"),1,0),"")</f>
        <v/>
      </c>
      <c r="P17" s="290" t="str">
        <f>IF(C17&lt;&gt;"",IF(C17=(_xlfn.XLOOKUP($J17,HP同意貼付!$H:$H,HP同意貼付!B:B)),1,0),"")</f>
        <v/>
      </c>
      <c r="Q17" s="290" t="str">
        <f>IF(D17&lt;&gt;"",IF(D17=(_xlfn.XLOOKUP($J17,HP同意貼付!$H:$H,HP同意貼付!C:C)),1,0),"")</f>
        <v/>
      </c>
      <c r="R17" s="290" t="str">
        <f>IF(E17&lt;&gt;"",IF(E17=(_xlfn.XLOOKUP($J17,HP同意貼付!$H:$H,HP同意貼付!D:D)),1,0),"")</f>
        <v/>
      </c>
      <c r="S17" s="290" t="str">
        <f>IF(F17&lt;&gt;"",IF(F17=(_xlfn.XLOOKUP($J17,HP同意貼付!$H:$H,HP同意貼付!E:E)),1,0),"")</f>
        <v/>
      </c>
      <c r="T17" s="290" t="str">
        <f>IF(K17&lt;&gt;"",IF(K17=(_xlfn.XLOOKUP($J17,HP同意貼付!$H:$H,HP同意貼付!K:K)),1,0),"")</f>
        <v/>
      </c>
      <c r="U17" s="290" t="str">
        <f>IF(L17&lt;&gt;"",IF(L17=(_xlfn.XLOOKUP($J17,HP同意貼付!$H:$H,HP同意貼付!A:A)),1,0),"")</f>
        <v/>
      </c>
    </row>
    <row r="18" spans="1:21" x14ac:dyDescent="0.15">
      <c r="A18" s="290" t="str">
        <f>IF(受験者名簿!C24="","",受験者名簿!A24)</f>
        <v/>
      </c>
      <c r="B18" s="291" t="str">
        <f>IF(受験者名簿!J24="","",TEXT(SUBSTITUTE(受験者名簿!J24,".","/"),"yyyy/mm/dd"))</f>
        <v/>
      </c>
      <c r="C18" s="290" t="str">
        <f>IF(受験者名簿!C24="","",TRIM(受験者名簿!C24))</f>
        <v/>
      </c>
      <c r="D18" s="290" t="str">
        <f>IF(受験者名簿!D24="","",TRIM(受験者名簿!D24))</f>
        <v/>
      </c>
      <c r="E18" s="290" t="str">
        <f>IF(受験者名簿!E24="","",DBCS(TRIM(PHONETIC(受験者名簿!E24))))</f>
        <v/>
      </c>
      <c r="F18" s="290" t="str">
        <f>IF(受験者名簿!F24="","",DBCS(TRIM(PHONETIC(受験者名簿!F24))))</f>
        <v/>
      </c>
      <c r="G18" s="291" t="str">
        <f>IF(受験者名簿!L24="","",受験者名簿!L24)</f>
        <v/>
      </c>
      <c r="H18" s="291" t="str">
        <f>IF(G18="","",IF(受験者名簿!M24="","後",受験者名簿!M24))</f>
        <v/>
      </c>
      <c r="I18" s="291" t="str">
        <f>IF(受験者名簿!N24="","",受験者名簿!N24)</f>
        <v/>
      </c>
      <c r="J18" s="290" t="str">
        <f>IF(受験者名簿!I24="","",TRIM(受験者名簿!I24))</f>
        <v/>
      </c>
      <c r="K18" s="291" t="str">
        <f>IF($C18="","",受験申込書!$N$51)</f>
        <v/>
      </c>
      <c r="L18" s="290" t="str">
        <f>IF(C18="","",受験申込書!$M$13)</f>
        <v/>
      </c>
      <c r="M18" s="290" t="str">
        <f t="shared" si="0"/>
        <v>なし</v>
      </c>
      <c r="N18" s="290" t="str">
        <f>IF(J18&lt;&gt;"",IF(J18=(_xlfn.XLOOKUP($J18,HP同意貼付!$H:$H,HP同意貼付!H:H)),1,0),"")</f>
        <v/>
      </c>
      <c r="O18" s="290" t="str">
        <f>IF(B18&lt;&gt;"",IF(B18=TEXT((_xlfn.XLOOKUP($J18,HP同意貼付!$H:$H,HP同意貼付!G:G)),"yyyy/mm/dd"),1,0),"")</f>
        <v/>
      </c>
      <c r="P18" s="290" t="str">
        <f>IF(C18&lt;&gt;"",IF(C18=(_xlfn.XLOOKUP($J18,HP同意貼付!$H:$H,HP同意貼付!B:B)),1,0),"")</f>
        <v/>
      </c>
      <c r="Q18" s="290" t="str">
        <f>IF(D18&lt;&gt;"",IF(D18=(_xlfn.XLOOKUP($J18,HP同意貼付!$H:$H,HP同意貼付!C:C)),1,0),"")</f>
        <v/>
      </c>
      <c r="R18" s="290" t="str">
        <f>IF(E18&lt;&gt;"",IF(E18=(_xlfn.XLOOKUP($J18,HP同意貼付!$H:$H,HP同意貼付!D:D)),1,0),"")</f>
        <v/>
      </c>
      <c r="S18" s="290" t="str">
        <f>IF(F18&lt;&gt;"",IF(F18=(_xlfn.XLOOKUP($J18,HP同意貼付!$H:$H,HP同意貼付!E:E)),1,0),"")</f>
        <v/>
      </c>
      <c r="T18" s="290" t="str">
        <f>IF(K18&lt;&gt;"",IF(K18=(_xlfn.XLOOKUP($J18,HP同意貼付!$H:$H,HP同意貼付!K:K)),1,0),"")</f>
        <v/>
      </c>
      <c r="U18" s="290" t="str">
        <f>IF(L18&lt;&gt;"",IF(L18=(_xlfn.XLOOKUP($J18,HP同意貼付!$H:$H,HP同意貼付!A:A)),1,0),"")</f>
        <v/>
      </c>
    </row>
    <row r="19" spans="1:21" x14ac:dyDescent="0.15">
      <c r="A19" s="290" t="str">
        <f>IF(受験者名簿!C25="","",受験者名簿!A25)</f>
        <v/>
      </c>
      <c r="B19" s="291" t="str">
        <f>IF(受験者名簿!J25="","",TEXT(SUBSTITUTE(受験者名簿!J25,".","/"),"yyyy/mm/dd"))</f>
        <v/>
      </c>
      <c r="C19" s="290" t="str">
        <f>IF(受験者名簿!C25="","",TRIM(受験者名簿!C25))</f>
        <v/>
      </c>
      <c r="D19" s="290" t="str">
        <f>IF(受験者名簿!D25="","",TRIM(受験者名簿!D25))</f>
        <v/>
      </c>
      <c r="E19" s="290" t="str">
        <f>IF(受験者名簿!E25="","",DBCS(TRIM(PHONETIC(受験者名簿!E25))))</f>
        <v/>
      </c>
      <c r="F19" s="290" t="str">
        <f>IF(受験者名簿!F25="","",DBCS(TRIM(PHONETIC(受験者名簿!F25))))</f>
        <v/>
      </c>
      <c r="G19" s="291" t="str">
        <f>IF(受験者名簿!L25="","",受験者名簿!L25)</f>
        <v/>
      </c>
      <c r="H19" s="291" t="str">
        <f>IF(G19="","",IF(受験者名簿!M25="","後",受験者名簿!M25))</f>
        <v/>
      </c>
      <c r="I19" s="291" t="str">
        <f>IF(受験者名簿!N25="","",受験者名簿!N25)</f>
        <v/>
      </c>
      <c r="J19" s="290" t="str">
        <f>IF(受験者名簿!I25="","",TRIM(受験者名簿!I25))</f>
        <v/>
      </c>
      <c r="K19" s="291" t="str">
        <f>IF($C19="","",受験申込書!$N$51)</f>
        <v/>
      </c>
      <c r="L19" s="290" t="str">
        <f>IF(C19="","",受験申込書!$M$13)</f>
        <v/>
      </c>
      <c r="M19" s="290" t="str">
        <f t="shared" si="0"/>
        <v>なし</v>
      </c>
      <c r="N19" s="290" t="str">
        <f>IF(J19&lt;&gt;"",IF(J19=(_xlfn.XLOOKUP($J19,HP同意貼付!$H:$H,HP同意貼付!H:H)),1,0),"")</f>
        <v/>
      </c>
      <c r="O19" s="290" t="str">
        <f>IF(B19&lt;&gt;"",IF(B19=TEXT((_xlfn.XLOOKUP($J19,HP同意貼付!$H:$H,HP同意貼付!G:G)),"yyyy/mm/dd"),1,0),"")</f>
        <v/>
      </c>
      <c r="P19" s="290" t="str">
        <f>IF(C19&lt;&gt;"",IF(C19=(_xlfn.XLOOKUP($J19,HP同意貼付!$H:$H,HP同意貼付!B:B)),1,0),"")</f>
        <v/>
      </c>
      <c r="Q19" s="290" t="str">
        <f>IF(D19&lt;&gt;"",IF(D19=(_xlfn.XLOOKUP($J19,HP同意貼付!$H:$H,HP同意貼付!C:C)),1,0),"")</f>
        <v/>
      </c>
      <c r="R19" s="290" t="str">
        <f>IF(E19&lt;&gt;"",IF(E19=(_xlfn.XLOOKUP($J19,HP同意貼付!$H:$H,HP同意貼付!D:D)),1,0),"")</f>
        <v/>
      </c>
      <c r="S19" s="290" t="str">
        <f>IF(F19&lt;&gt;"",IF(F19=(_xlfn.XLOOKUP($J19,HP同意貼付!$H:$H,HP同意貼付!E:E)),1,0),"")</f>
        <v/>
      </c>
      <c r="T19" s="290" t="str">
        <f>IF(K19&lt;&gt;"",IF(K19=(_xlfn.XLOOKUP($J19,HP同意貼付!$H:$H,HP同意貼付!K:K)),1,0),"")</f>
        <v/>
      </c>
      <c r="U19" s="290" t="str">
        <f>IF(L19&lt;&gt;"",IF(L19=(_xlfn.XLOOKUP($J19,HP同意貼付!$H:$H,HP同意貼付!A:A)),1,0),"")</f>
        <v/>
      </c>
    </row>
    <row r="20" spans="1:21" x14ac:dyDescent="0.15">
      <c r="A20" s="290" t="str">
        <f>IF(受験者名簿!C26="","",受験者名簿!A26)</f>
        <v/>
      </c>
      <c r="B20" s="291" t="str">
        <f>IF(受験者名簿!J26="","",TEXT(SUBSTITUTE(受験者名簿!J26,".","/"),"yyyy/mm/dd"))</f>
        <v/>
      </c>
      <c r="C20" s="290" t="str">
        <f>IF(受験者名簿!C26="","",TRIM(受験者名簿!C26))</f>
        <v/>
      </c>
      <c r="D20" s="290" t="str">
        <f>IF(受験者名簿!D26="","",TRIM(受験者名簿!D26))</f>
        <v/>
      </c>
      <c r="E20" s="290" t="str">
        <f>IF(受験者名簿!E26="","",DBCS(TRIM(PHONETIC(受験者名簿!E26))))</f>
        <v/>
      </c>
      <c r="F20" s="290" t="str">
        <f>IF(受験者名簿!F26="","",DBCS(TRIM(PHONETIC(受験者名簿!F26))))</f>
        <v/>
      </c>
      <c r="G20" s="291" t="str">
        <f>IF(受験者名簿!L26="","",受験者名簿!L26)</f>
        <v/>
      </c>
      <c r="H20" s="291" t="str">
        <f>IF(G20="","",IF(受験者名簿!M26="","後",受験者名簿!M26))</f>
        <v/>
      </c>
      <c r="I20" s="291" t="str">
        <f>IF(受験者名簿!N26="","",受験者名簿!N26)</f>
        <v/>
      </c>
      <c r="J20" s="290" t="str">
        <f>IF(受験者名簿!I26="","",TRIM(受験者名簿!I26))</f>
        <v/>
      </c>
      <c r="K20" s="291" t="str">
        <f>IF($C20="","",受験申込書!$N$51)</f>
        <v/>
      </c>
      <c r="L20" s="290" t="str">
        <f>IF(C20="","",受験申込書!$M$13)</f>
        <v/>
      </c>
      <c r="M20" s="290" t="str">
        <f t="shared" si="0"/>
        <v>なし</v>
      </c>
      <c r="N20" s="290" t="str">
        <f>IF(J20&lt;&gt;"",IF(J20=(_xlfn.XLOOKUP($J20,HP同意貼付!$H:$H,HP同意貼付!H:H)),1,0),"")</f>
        <v/>
      </c>
      <c r="O20" s="290" t="str">
        <f>IF(B20&lt;&gt;"",IF(B20=TEXT((_xlfn.XLOOKUP($J20,HP同意貼付!$H:$H,HP同意貼付!G:G)),"yyyy/mm/dd"),1,0),"")</f>
        <v/>
      </c>
      <c r="P20" s="290" t="str">
        <f>IF(C20&lt;&gt;"",IF(C20=(_xlfn.XLOOKUP($J20,HP同意貼付!$H:$H,HP同意貼付!B:B)),1,0),"")</f>
        <v/>
      </c>
      <c r="Q20" s="290" t="str">
        <f>IF(D20&lt;&gt;"",IF(D20=(_xlfn.XLOOKUP($J20,HP同意貼付!$H:$H,HP同意貼付!C:C)),1,0),"")</f>
        <v/>
      </c>
      <c r="R20" s="290" t="str">
        <f>IF(E20&lt;&gt;"",IF(E20=(_xlfn.XLOOKUP($J20,HP同意貼付!$H:$H,HP同意貼付!D:D)),1,0),"")</f>
        <v/>
      </c>
      <c r="S20" s="290" t="str">
        <f>IF(F20&lt;&gt;"",IF(F20=(_xlfn.XLOOKUP($J20,HP同意貼付!$H:$H,HP同意貼付!E:E)),1,0),"")</f>
        <v/>
      </c>
      <c r="T20" s="290" t="str">
        <f>IF(K20&lt;&gt;"",IF(K20=(_xlfn.XLOOKUP($J20,HP同意貼付!$H:$H,HP同意貼付!K:K)),1,0),"")</f>
        <v/>
      </c>
      <c r="U20" s="290" t="str">
        <f>IF(L20&lt;&gt;"",IF(L20=(_xlfn.XLOOKUP($J20,HP同意貼付!$H:$H,HP同意貼付!A:A)),1,0),"")</f>
        <v/>
      </c>
    </row>
    <row r="21" spans="1:21" x14ac:dyDescent="0.15">
      <c r="A21" s="290" t="str">
        <f>IF(受験者名簿!C27="","",受験者名簿!A27)</f>
        <v/>
      </c>
      <c r="B21" s="291" t="str">
        <f>IF(受験者名簿!J27="","",TEXT(SUBSTITUTE(受験者名簿!J27,".","/"),"yyyy/mm/dd"))</f>
        <v/>
      </c>
      <c r="C21" s="290" t="str">
        <f>IF(受験者名簿!C27="","",TRIM(受験者名簿!C27))</f>
        <v/>
      </c>
      <c r="D21" s="290" t="str">
        <f>IF(受験者名簿!D27="","",TRIM(受験者名簿!D27))</f>
        <v/>
      </c>
      <c r="E21" s="290" t="str">
        <f>IF(受験者名簿!E27="","",DBCS(TRIM(PHONETIC(受験者名簿!E27))))</f>
        <v/>
      </c>
      <c r="F21" s="290" t="str">
        <f>IF(受験者名簿!F27="","",DBCS(TRIM(PHONETIC(受験者名簿!F27))))</f>
        <v/>
      </c>
      <c r="G21" s="291" t="str">
        <f>IF(受験者名簿!L27="","",受験者名簿!L27)</f>
        <v/>
      </c>
      <c r="H21" s="291" t="str">
        <f>IF(G21="","",IF(受験者名簿!M27="","後",受験者名簿!M27))</f>
        <v/>
      </c>
      <c r="I21" s="291" t="str">
        <f>IF(受験者名簿!N27="","",受験者名簿!N27)</f>
        <v/>
      </c>
      <c r="J21" s="290" t="str">
        <f>IF(受験者名簿!I27="","",TRIM(受験者名簿!I27))</f>
        <v/>
      </c>
      <c r="K21" s="291" t="str">
        <f>IF($C21="","",受験申込書!$N$51)</f>
        <v/>
      </c>
      <c r="L21" s="290" t="str">
        <f>IF(C21="","",受験申込書!$M$13)</f>
        <v/>
      </c>
      <c r="M21" s="290" t="str">
        <f t="shared" si="0"/>
        <v>なし</v>
      </c>
      <c r="N21" s="290" t="str">
        <f>IF(J21&lt;&gt;"",IF(J21=(_xlfn.XLOOKUP($J21,HP同意貼付!$H:$H,HP同意貼付!H:H)),1,0),"")</f>
        <v/>
      </c>
      <c r="O21" s="290" t="str">
        <f>IF(B21&lt;&gt;"",IF(B21=TEXT((_xlfn.XLOOKUP($J21,HP同意貼付!$H:$H,HP同意貼付!G:G)),"yyyy/mm/dd"),1,0),"")</f>
        <v/>
      </c>
      <c r="P21" s="290" t="str">
        <f>IF(C21&lt;&gt;"",IF(C21=(_xlfn.XLOOKUP($J21,HP同意貼付!$H:$H,HP同意貼付!B:B)),1,0),"")</f>
        <v/>
      </c>
      <c r="Q21" s="290" t="str">
        <f>IF(D21&lt;&gt;"",IF(D21=(_xlfn.XLOOKUP($J21,HP同意貼付!$H:$H,HP同意貼付!C:C)),1,0),"")</f>
        <v/>
      </c>
      <c r="R21" s="290" t="str">
        <f>IF(E21&lt;&gt;"",IF(E21=(_xlfn.XLOOKUP($J21,HP同意貼付!$H:$H,HP同意貼付!D:D)),1,0),"")</f>
        <v/>
      </c>
      <c r="S21" s="290" t="str">
        <f>IF(F21&lt;&gt;"",IF(F21=(_xlfn.XLOOKUP($J21,HP同意貼付!$H:$H,HP同意貼付!E:E)),1,0),"")</f>
        <v/>
      </c>
      <c r="T21" s="290" t="str">
        <f>IF(K21&lt;&gt;"",IF(K21=(_xlfn.XLOOKUP($J21,HP同意貼付!$H:$H,HP同意貼付!K:K)),1,0),"")</f>
        <v/>
      </c>
      <c r="U21" s="290" t="str">
        <f>IF(L21&lt;&gt;"",IF(L21=(_xlfn.XLOOKUP($J21,HP同意貼付!$H:$H,HP同意貼付!A:A)),1,0),"")</f>
        <v/>
      </c>
    </row>
    <row r="22" spans="1:21" x14ac:dyDescent="0.15">
      <c r="A22" s="290" t="str">
        <f>IF(受験者名簿!C28="","",受験者名簿!A28)</f>
        <v/>
      </c>
      <c r="B22" s="291" t="str">
        <f>IF(受験者名簿!J28="","",TEXT(SUBSTITUTE(受験者名簿!J28,".","/"),"yyyy/mm/dd"))</f>
        <v/>
      </c>
      <c r="C22" s="290" t="str">
        <f>IF(受験者名簿!C28="","",TRIM(受験者名簿!C28))</f>
        <v/>
      </c>
      <c r="D22" s="290" t="str">
        <f>IF(受験者名簿!D28="","",TRIM(受験者名簿!D28))</f>
        <v/>
      </c>
      <c r="E22" s="290" t="str">
        <f>IF(受験者名簿!E28="","",DBCS(TRIM(PHONETIC(受験者名簿!E28))))</f>
        <v/>
      </c>
      <c r="F22" s="290" t="str">
        <f>IF(受験者名簿!F28="","",DBCS(TRIM(PHONETIC(受験者名簿!F28))))</f>
        <v/>
      </c>
      <c r="G22" s="291" t="str">
        <f>IF(受験者名簿!L28="","",受験者名簿!L28)</f>
        <v/>
      </c>
      <c r="H22" s="291" t="str">
        <f>IF(G22="","",IF(受験者名簿!M28="","後",受験者名簿!M28))</f>
        <v/>
      </c>
      <c r="I22" s="291" t="str">
        <f>IF(受験者名簿!N28="","",受験者名簿!N28)</f>
        <v/>
      </c>
      <c r="J22" s="290" t="str">
        <f>IF(受験者名簿!I28="","",TRIM(受験者名簿!I28))</f>
        <v/>
      </c>
      <c r="K22" s="291" t="str">
        <f>IF($C22="","",受験申込書!$N$51)</f>
        <v/>
      </c>
      <c r="L22" s="290" t="str">
        <f>IF(C22="","",受験申込書!$M$13)</f>
        <v/>
      </c>
      <c r="M22" s="290" t="str">
        <f t="shared" si="0"/>
        <v>なし</v>
      </c>
      <c r="N22" s="290" t="str">
        <f>IF(J22&lt;&gt;"",IF(J22=(_xlfn.XLOOKUP($J22,HP同意貼付!$H:$H,HP同意貼付!H:H)),1,0),"")</f>
        <v/>
      </c>
      <c r="O22" s="290" t="str">
        <f>IF(B22&lt;&gt;"",IF(B22=TEXT((_xlfn.XLOOKUP($J22,HP同意貼付!$H:$H,HP同意貼付!G:G)),"yyyy/mm/dd"),1,0),"")</f>
        <v/>
      </c>
      <c r="P22" s="290" t="str">
        <f>IF(C22&lt;&gt;"",IF(C22=(_xlfn.XLOOKUP($J22,HP同意貼付!$H:$H,HP同意貼付!B:B)),1,0),"")</f>
        <v/>
      </c>
      <c r="Q22" s="290" t="str">
        <f>IF(D22&lt;&gt;"",IF(D22=(_xlfn.XLOOKUP($J22,HP同意貼付!$H:$H,HP同意貼付!C:C)),1,0),"")</f>
        <v/>
      </c>
      <c r="R22" s="290" t="str">
        <f>IF(E22&lt;&gt;"",IF(E22=(_xlfn.XLOOKUP($J22,HP同意貼付!$H:$H,HP同意貼付!D:D)),1,0),"")</f>
        <v/>
      </c>
      <c r="S22" s="290" t="str">
        <f>IF(F22&lt;&gt;"",IF(F22=(_xlfn.XLOOKUP($J22,HP同意貼付!$H:$H,HP同意貼付!E:E)),1,0),"")</f>
        <v/>
      </c>
      <c r="T22" s="290" t="str">
        <f>IF(K22&lt;&gt;"",IF(K22=(_xlfn.XLOOKUP($J22,HP同意貼付!$H:$H,HP同意貼付!K:K)),1,0),"")</f>
        <v/>
      </c>
      <c r="U22" s="290" t="str">
        <f>IF(L22&lt;&gt;"",IF(L22=(_xlfn.XLOOKUP($J22,HP同意貼付!$H:$H,HP同意貼付!A:A)),1,0),"")</f>
        <v/>
      </c>
    </row>
    <row r="23" spans="1:21" x14ac:dyDescent="0.15">
      <c r="A23" s="290" t="str">
        <f>IF(受験者名簿!C29="","",受験者名簿!A29)</f>
        <v/>
      </c>
      <c r="B23" s="291" t="str">
        <f>IF(受験者名簿!J29="","",TEXT(SUBSTITUTE(受験者名簿!J29,".","/"),"yyyy/mm/dd"))</f>
        <v/>
      </c>
      <c r="C23" s="290" t="str">
        <f>IF(受験者名簿!C29="","",TRIM(受験者名簿!C29))</f>
        <v/>
      </c>
      <c r="D23" s="290" t="str">
        <f>IF(受験者名簿!D29="","",TRIM(受験者名簿!D29))</f>
        <v/>
      </c>
      <c r="E23" s="290" t="str">
        <f>IF(受験者名簿!E29="","",DBCS(TRIM(PHONETIC(受験者名簿!E29))))</f>
        <v/>
      </c>
      <c r="F23" s="290" t="str">
        <f>IF(受験者名簿!F29="","",DBCS(TRIM(PHONETIC(受験者名簿!F29))))</f>
        <v/>
      </c>
      <c r="G23" s="291" t="str">
        <f>IF(受験者名簿!L29="","",受験者名簿!L29)</f>
        <v/>
      </c>
      <c r="H23" s="291" t="str">
        <f>IF(G23="","",IF(受験者名簿!M29="","後",受験者名簿!M29))</f>
        <v/>
      </c>
      <c r="I23" s="291" t="str">
        <f>IF(受験者名簿!N29="","",受験者名簿!N29)</f>
        <v/>
      </c>
      <c r="J23" s="290" t="str">
        <f>IF(受験者名簿!I29="","",TRIM(受験者名簿!I29))</f>
        <v/>
      </c>
      <c r="K23" s="291" t="str">
        <f>IF($C23="","",受験申込書!$N$51)</f>
        <v/>
      </c>
      <c r="L23" s="290" t="str">
        <f>IF(C23="","",受験申込書!$M$13)</f>
        <v/>
      </c>
      <c r="M23" s="290" t="str">
        <f t="shared" si="0"/>
        <v>なし</v>
      </c>
      <c r="N23" s="290" t="str">
        <f>IF(J23&lt;&gt;"",IF(J23=(_xlfn.XLOOKUP($J23,HP同意貼付!$H:$H,HP同意貼付!H:H)),1,0),"")</f>
        <v/>
      </c>
      <c r="O23" s="290" t="str">
        <f>IF(B23&lt;&gt;"",IF(B23=TEXT((_xlfn.XLOOKUP($J23,HP同意貼付!$H:$H,HP同意貼付!G:G)),"yyyy/mm/dd"),1,0),"")</f>
        <v/>
      </c>
      <c r="P23" s="290" t="str">
        <f>IF(C23&lt;&gt;"",IF(C23=(_xlfn.XLOOKUP($J23,HP同意貼付!$H:$H,HP同意貼付!B:B)),1,0),"")</f>
        <v/>
      </c>
      <c r="Q23" s="290" t="str">
        <f>IF(D23&lt;&gt;"",IF(D23=(_xlfn.XLOOKUP($J23,HP同意貼付!$H:$H,HP同意貼付!C:C)),1,0),"")</f>
        <v/>
      </c>
      <c r="R23" s="290" t="str">
        <f>IF(E23&lt;&gt;"",IF(E23=(_xlfn.XLOOKUP($J23,HP同意貼付!$H:$H,HP同意貼付!D:D)),1,0),"")</f>
        <v/>
      </c>
      <c r="S23" s="290" t="str">
        <f>IF(F23&lt;&gt;"",IF(F23=(_xlfn.XLOOKUP($J23,HP同意貼付!$H:$H,HP同意貼付!E:E)),1,0),"")</f>
        <v/>
      </c>
      <c r="T23" s="290" t="str">
        <f>IF(K23&lt;&gt;"",IF(K23=(_xlfn.XLOOKUP($J23,HP同意貼付!$H:$H,HP同意貼付!K:K)),1,0),"")</f>
        <v/>
      </c>
      <c r="U23" s="290" t="str">
        <f>IF(L23&lt;&gt;"",IF(L23=(_xlfn.XLOOKUP($J23,HP同意貼付!$H:$H,HP同意貼付!A:A)),1,0),"")</f>
        <v/>
      </c>
    </row>
    <row r="24" spans="1:21" x14ac:dyDescent="0.15">
      <c r="A24" s="290" t="str">
        <f>IF(受験者名簿!C30="","",受験者名簿!A30)</f>
        <v/>
      </c>
      <c r="B24" s="291" t="str">
        <f>IF(受験者名簿!J30="","",TEXT(SUBSTITUTE(受験者名簿!J30,".","/"),"yyyy/mm/dd"))</f>
        <v/>
      </c>
      <c r="C24" s="290" t="str">
        <f>IF(受験者名簿!C30="","",TRIM(受験者名簿!C30))</f>
        <v/>
      </c>
      <c r="D24" s="290" t="str">
        <f>IF(受験者名簿!D30="","",TRIM(受験者名簿!D30))</f>
        <v/>
      </c>
      <c r="E24" s="290" t="str">
        <f>IF(受験者名簿!E30="","",DBCS(TRIM(PHONETIC(受験者名簿!E30))))</f>
        <v/>
      </c>
      <c r="F24" s="290" t="str">
        <f>IF(受験者名簿!F30="","",DBCS(TRIM(PHONETIC(受験者名簿!F30))))</f>
        <v/>
      </c>
      <c r="G24" s="291" t="str">
        <f>IF(受験者名簿!L30="","",受験者名簿!L30)</f>
        <v/>
      </c>
      <c r="H24" s="291" t="str">
        <f>IF(G24="","",IF(受験者名簿!M30="","後",受験者名簿!M30))</f>
        <v/>
      </c>
      <c r="I24" s="291" t="str">
        <f>IF(受験者名簿!N30="","",受験者名簿!N30)</f>
        <v/>
      </c>
      <c r="J24" s="290" t="str">
        <f>IF(受験者名簿!I30="","",TRIM(受験者名簿!I30))</f>
        <v/>
      </c>
      <c r="K24" s="291" t="str">
        <f>IF($C24="","",受験申込書!$N$51)</f>
        <v/>
      </c>
      <c r="L24" s="290" t="str">
        <f>IF(C24="","",受験申込書!$M$13)</f>
        <v/>
      </c>
      <c r="M24" s="290" t="str">
        <f t="shared" si="0"/>
        <v>なし</v>
      </c>
      <c r="N24" s="290" t="str">
        <f>IF(J24&lt;&gt;"",IF(J24=(_xlfn.XLOOKUP($J24,HP同意貼付!$H:$H,HP同意貼付!H:H)),1,0),"")</f>
        <v/>
      </c>
      <c r="O24" s="290" t="str">
        <f>IF(B24&lt;&gt;"",IF(B24=TEXT((_xlfn.XLOOKUP($J24,HP同意貼付!$H:$H,HP同意貼付!G:G)),"yyyy/mm/dd"),1,0),"")</f>
        <v/>
      </c>
      <c r="P24" s="290" t="str">
        <f>IF(C24&lt;&gt;"",IF(C24=(_xlfn.XLOOKUP($J24,HP同意貼付!$H:$H,HP同意貼付!B:B)),1,0),"")</f>
        <v/>
      </c>
      <c r="Q24" s="290" t="str">
        <f>IF(D24&lt;&gt;"",IF(D24=(_xlfn.XLOOKUP($J24,HP同意貼付!$H:$H,HP同意貼付!C:C)),1,0),"")</f>
        <v/>
      </c>
      <c r="R24" s="290" t="str">
        <f>IF(E24&lt;&gt;"",IF(E24=(_xlfn.XLOOKUP($J24,HP同意貼付!$H:$H,HP同意貼付!D:D)),1,0),"")</f>
        <v/>
      </c>
      <c r="S24" s="290" t="str">
        <f>IF(F24&lt;&gt;"",IF(F24=(_xlfn.XLOOKUP($J24,HP同意貼付!$H:$H,HP同意貼付!E:E)),1,0),"")</f>
        <v/>
      </c>
      <c r="T24" s="290" t="str">
        <f>IF(K24&lt;&gt;"",IF(K24=(_xlfn.XLOOKUP($J24,HP同意貼付!$H:$H,HP同意貼付!K:K)),1,0),"")</f>
        <v/>
      </c>
      <c r="U24" s="290" t="str">
        <f>IF(L24&lt;&gt;"",IF(L24=(_xlfn.XLOOKUP($J24,HP同意貼付!$H:$H,HP同意貼付!A:A)),1,0),"")</f>
        <v/>
      </c>
    </row>
    <row r="25" spans="1:21" x14ac:dyDescent="0.15">
      <c r="A25" s="290" t="str">
        <f>IF(受験者名簿!C31="","",受験者名簿!A31)</f>
        <v/>
      </c>
      <c r="B25" s="291" t="str">
        <f>IF(受験者名簿!J31="","",TEXT(SUBSTITUTE(受験者名簿!J31,".","/"),"yyyy/mm/dd"))</f>
        <v/>
      </c>
      <c r="C25" s="290" t="str">
        <f>IF(受験者名簿!C31="","",TRIM(受験者名簿!C31))</f>
        <v/>
      </c>
      <c r="D25" s="290" t="str">
        <f>IF(受験者名簿!D31="","",TRIM(受験者名簿!D31))</f>
        <v/>
      </c>
      <c r="E25" s="290" t="str">
        <f>IF(受験者名簿!E31="","",DBCS(TRIM(PHONETIC(受験者名簿!E31))))</f>
        <v/>
      </c>
      <c r="F25" s="290" t="str">
        <f>IF(受験者名簿!F31="","",DBCS(TRIM(PHONETIC(受験者名簿!F31))))</f>
        <v/>
      </c>
      <c r="G25" s="291" t="str">
        <f>IF(受験者名簿!L31="","",受験者名簿!L31)</f>
        <v/>
      </c>
      <c r="H25" s="291" t="str">
        <f>IF(G25="","",IF(受験者名簿!M31="","後",受験者名簿!M31))</f>
        <v/>
      </c>
      <c r="I25" s="291" t="str">
        <f>IF(受験者名簿!N31="","",受験者名簿!N31)</f>
        <v/>
      </c>
      <c r="J25" s="290" t="str">
        <f>IF(受験者名簿!I31="","",TRIM(受験者名簿!I31))</f>
        <v/>
      </c>
      <c r="K25" s="291" t="str">
        <f>IF($C25="","",受験申込書!$N$51)</f>
        <v/>
      </c>
      <c r="L25" s="290" t="str">
        <f>IF(C25="","",受験申込書!$M$13)</f>
        <v/>
      </c>
      <c r="M25" s="290" t="str">
        <f t="shared" si="0"/>
        <v>なし</v>
      </c>
      <c r="N25" s="290" t="str">
        <f>IF(J25&lt;&gt;"",IF(J25=(_xlfn.XLOOKUP($J25,HP同意貼付!$H:$H,HP同意貼付!H:H)),1,0),"")</f>
        <v/>
      </c>
      <c r="O25" s="290" t="str">
        <f>IF(B25&lt;&gt;"",IF(B25=TEXT((_xlfn.XLOOKUP($J25,HP同意貼付!$H:$H,HP同意貼付!G:G)),"yyyy/mm/dd"),1,0),"")</f>
        <v/>
      </c>
      <c r="P25" s="290" t="str">
        <f>IF(C25&lt;&gt;"",IF(C25=(_xlfn.XLOOKUP($J25,HP同意貼付!$H:$H,HP同意貼付!B:B)),1,0),"")</f>
        <v/>
      </c>
      <c r="Q25" s="290" t="str">
        <f>IF(D25&lt;&gt;"",IF(D25=(_xlfn.XLOOKUP($J25,HP同意貼付!$H:$H,HP同意貼付!C:C)),1,0),"")</f>
        <v/>
      </c>
      <c r="R25" s="290" t="str">
        <f>IF(E25&lt;&gt;"",IF(E25=(_xlfn.XLOOKUP($J25,HP同意貼付!$H:$H,HP同意貼付!D:D)),1,0),"")</f>
        <v/>
      </c>
      <c r="S25" s="290" t="str">
        <f>IF(F25&lt;&gt;"",IF(F25=(_xlfn.XLOOKUP($J25,HP同意貼付!$H:$H,HP同意貼付!E:E)),1,0),"")</f>
        <v/>
      </c>
      <c r="T25" s="290" t="str">
        <f>IF(K25&lt;&gt;"",IF(K25=(_xlfn.XLOOKUP($J25,HP同意貼付!$H:$H,HP同意貼付!K:K)),1,0),"")</f>
        <v/>
      </c>
      <c r="U25" s="290" t="str">
        <f>IF(L25&lt;&gt;"",IF(L25=(_xlfn.XLOOKUP($J25,HP同意貼付!$H:$H,HP同意貼付!A:A)),1,0),"")</f>
        <v/>
      </c>
    </row>
    <row r="26" spans="1:21" x14ac:dyDescent="0.15">
      <c r="A26" s="290" t="str">
        <f>IF(受験者名簿!C32="","",受験者名簿!A32)</f>
        <v/>
      </c>
      <c r="B26" s="291" t="str">
        <f>IF(受験者名簿!J32="","",TEXT(SUBSTITUTE(受験者名簿!J32,".","/"),"yyyy/mm/dd"))</f>
        <v/>
      </c>
      <c r="C26" s="290" t="str">
        <f>IF(受験者名簿!C32="","",TRIM(受験者名簿!C32))</f>
        <v/>
      </c>
      <c r="D26" s="290" t="str">
        <f>IF(受験者名簿!D32="","",TRIM(受験者名簿!D32))</f>
        <v/>
      </c>
      <c r="E26" s="290" t="str">
        <f>IF(受験者名簿!E32="","",DBCS(TRIM(PHONETIC(受験者名簿!E32))))</f>
        <v/>
      </c>
      <c r="F26" s="290" t="str">
        <f>IF(受験者名簿!F32="","",DBCS(TRIM(PHONETIC(受験者名簿!F32))))</f>
        <v/>
      </c>
      <c r="G26" s="291" t="str">
        <f>IF(受験者名簿!L32="","",受験者名簿!L32)</f>
        <v/>
      </c>
      <c r="H26" s="291" t="str">
        <f>IF(G26="","",IF(受験者名簿!M32="","後",受験者名簿!M32))</f>
        <v/>
      </c>
      <c r="I26" s="291" t="str">
        <f>IF(受験者名簿!N32="","",受験者名簿!N32)</f>
        <v/>
      </c>
      <c r="J26" s="290" t="str">
        <f>IF(受験者名簿!I32="","",TRIM(受験者名簿!I32))</f>
        <v/>
      </c>
      <c r="K26" s="291" t="str">
        <f>IF($C26="","",受験申込書!$N$51)</f>
        <v/>
      </c>
      <c r="L26" s="290" t="str">
        <f>IF(C26="","",受験申込書!$M$13)</f>
        <v/>
      </c>
      <c r="M26" s="290" t="str">
        <f t="shared" si="0"/>
        <v>なし</v>
      </c>
      <c r="N26" s="290" t="str">
        <f>IF(J26&lt;&gt;"",IF(J26=(_xlfn.XLOOKUP($J26,HP同意貼付!$H:$H,HP同意貼付!H:H)),1,0),"")</f>
        <v/>
      </c>
      <c r="O26" s="290" t="str">
        <f>IF(B26&lt;&gt;"",IF(B26=TEXT((_xlfn.XLOOKUP($J26,HP同意貼付!$H:$H,HP同意貼付!G:G)),"yyyy/mm/dd"),1,0),"")</f>
        <v/>
      </c>
      <c r="P26" s="290" t="str">
        <f>IF(C26&lt;&gt;"",IF(C26=(_xlfn.XLOOKUP($J26,HP同意貼付!$H:$H,HP同意貼付!B:B)),1,0),"")</f>
        <v/>
      </c>
      <c r="Q26" s="290" t="str">
        <f>IF(D26&lt;&gt;"",IF(D26=(_xlfn.XLOOKUP($J26,HP同意貼付!$H:$H,HP同意貼付!C:C)),1,0),"")</f>
        <v/>
      </c>
      <c r="R26" s="290" t="str">
        <f>IF(E26&lt;&gt;"",IF(E26=(_xlfn.XLOOKUP($J26,HP同意貼付!$H:$H,HP同意貼付!D:D)),1,0),"")</f>
        <v/>
      </c>
      <c r="S26" s="290" t="str">
        <f>IF(F26&lt;&gt;"",IF(F26=(_xlfn.XLOOKUP($J26,HP同意貼付!$H:$H,HP同意貼付!E:E)),1,0),"")</f>
        <v/>
      </c>
      <c r="T26" s="290" t="str">
        <f>IF(K26&lt;&gt;"",IF(K26=(_xlfn.XLOOKUP($J26,HP同意貼付!$H:$H,HP同意貼付!K:K)),1,0),"")</f>
        <v/>
      </c>
      <c r="U26" s="290" t="str">
        <f>IF(L26&lt;&gt;"",IF(L26=(_xlfn.XLOOKUP($J26,HP同意貼付!$H:$H,HP同意貼付!A:A)),1,0),"")</f>
        <v/>
      </c>
    </row>
    <row r="27" spans="1:21" x14ac:dyDescent="0.15">
      <c r="A27" s="290" t="str">
        <f>IF(受験者名簿!C33="","",受験者名簿!A33)</f>
        <v/>
      </c>
      <c r="B27" s="291" t="str">
        <f>IF(受験者名簿!J33="","",TEXT(SUBSTITUTE(受験者名簿!J33,".","/"),"yyyy/mm/dd"))</f>
        <v/>
      </c>
      <c r="C27" s="290" t="str">
        <f>IF(受験者名簿!C33="","",TRIM(受験者名簿!C33))</f>
        <v/>
      </c>
      <c r="D27" s="290" t="str">
        <f>IF(受験者名簿!D33="","",TRIM(受験者名簿!D33))</f>
        <v/>
      </c>
      <c r="E27" s="290" t="str">
        <f>IF(受験者名簿!E33="","",DBCS(TRIM(PHONETIC(受験者名簿!E33))))</f>
        <v/>
      </c>
      <c r="F27" s="290" t="str">
        <f>IF(受験者名簿!F33="","",DBCS(TRIM(PHONETIC(受験者名簿!F33))))</f>
        <v/>
      </c>
      <c r="G27" s="291" t="str">
        <f>IF(受験者名簿!L33="","",受験者名簿!L33)</f>
        <v/>
      </c>
      <c r="H27" s="291" t="str">
        <f>IF(G27="","",IF(受験者名簿!M33="","後",受験者名簿!M33))</f>
        <v/>
      </c>
      <c r="I27" s="291" t="str">
        <f>IF(受験者名簿!N33="","",受験者名簿!N33)</f>
        <v/>
      </c>
      <c r="J27" s="290" t="str">
        <f>IF(受験者名簿!I33="","",TRIM(受験者名簿!I33))</f>
        <v/>
      </c>
      <c r="K27" s="291" t="str">
        <f>IF($C27="","",受験申込書!$N$51)</f>
        <v/>
      </c>
      <c r="L27" s="290" t="str">
        <f>IF(C27="","",受験申込書!$M$13)</f>
        <v/>
      </c>
      <c r="M27" s="290" t="str">
        <f t="shared" si="0"/>
        <v>なし</v>
      </c>
      <c r="N27" s="290" t="str">
        <f>IF(J27&lt;&gt;"",IF(J27=(_xlfn.XLOOKUP($J27,HP同意貼付!$H:$H,HP同意貼付!H:H)),1,0),"")</f>
        <v/>
      </c>
      <c r="O27" s="290" t="str">
        <f>IF(B27&lt;&gt;"",IF(B27=TEXT((_xlfn.XLOOKUP($J27,HP同意貼付!$H:$H,HP同意貼付!G:G)),"yyyy/mm/dd"),1,0),"")</f>
        <v/>
      </c>
      <c r="P27" s="290" t="str">
        <f>IF(C27&lt;&gt;"",IF(C27=(_xlfn.XLOOKUP($J27,HP同意貼付!$H:$H,HP同意貼付!B:B)),1,0),"")</f>
        <v/>
      </c>
      <c r="Q27" s="290" t="str">
        <f>IF(D27&lt;&gt;"",IF(D27=(_xlfn.XLOOKUP($J27,HP同意貼付!$H:$H,HP同意貼付!C:C)),1,0),"")</f>
        <v/>
      </c>
      <c r="R27" s="290" t="str">
        <f>IF(E27&lt;&gt;"",IF(E27=(_xlfn.XLOOKUP($J27,HP同意貼付!$H:$H,HP同意貼付!D:D)),1,0),"")</f>
        <v/>
      </c>
      <c r="S27" s="290" t="str">
        <f>IF(F27&lt;&gt;"",IF(F27=(_xlfn.XLOOKUP($J27,HP同意貼付!$H:$H,HP同意貼付!E:E)),1,0),"")</f>
        <v/>
      </c>
      <c r="T27" s="290" t="str">
        <f>IF(K27&lt;&gt;"",IF(K27=(_xlfn.XLOOKUP($J27,HP同意貼付!$H:$H,HP同意貼付!K:K)),1,0),"")</f>
        <v/>
      </c>
      <c r="U27" s="290" t="str">
        <f>IF(L27&lt;&gt;"",IF(L27=(_xlfn.XLOOKUP($J27,HP同意貼付!$H:$H,HP同意貼付!A:A)),1,0),"")</f>
        <v/>
      </c>
    </row>
    <row r="28" spans="1:21" x14ac:dyDescent="0.15">
      <c r="A28" s="290" t="str">
        <f>IF(受験者名簿!C34="","",受験者名簿!A34)</f>
        <v/>
      </c>
      <c r="B28" s="291" t="str">
        <f>IF(受験者名簿!J34="","",TEXT(SUBSTITUTE(受験者名簿!J34,".","/"),"yyyy/mm/dd"))</f>
        <v/>
      </c>
      <c r="C28" s="290" t="str">
        <f>IF(受験者名簿!C34="","",TRIM(受験者名簿!C34))</f>
        <v/>
      </c>
      <c r="D28" s="290" t="str">
        <f>IF(受験者名簿!D34="","",TRIM(受験者名簿!D34))</f>
        <v/>
      </c>
      <c r="E28" s="290" t="str">
        <f>IF(受験者名簿!E34="","",DBCS(TRIM(PHONETIC(受験者名簿!E34))))</f>
        <v/>
      </c>
      <c r="F28" s="290" t="str">
        <f>IF(受験者名簿!F34="","",DBCS(TRIM(PHONETIC(受験者名簿!F34))))</f>
        <v/>
      </c>
      <c r="G28" s="291" t="str">
        <f>IF(受験者名簿!L34="","",受験者名簿!L34)</f>
        <v/>
      </c>
      <c r="H28" s="291" t="str">
        <f>IF(G28="","",IF(受験者名簿!M34="","後",受験者名簿!M34))</f>
        <v/>
      </c>
      <c r="I28" s="291" t="str">
        <f>IF(受験者名簿!N34="","",受験者名簿!N34)</f>
        <v/>
      </c>
      <c r="J28" s="290" t="str">
        <f>IF(受験者名簿!I34="","",TRIM(受験者名簿!I34))</f>
        <v/>
      </c>
      <c r="K28" s="291" t="str">
        <f>IF($C28="","",受験申込書!$N$51)</f>
        <v/>
      </c>
      <c r="L28" s="290" t="str">
        <f>IF(C28="","",受験申込書!$M$13)</f>
        <v/>
      </c>
      <c r="M28" s="290" t="str">
        <f t="shared" si="0"/>
        <v>なし</v>
      </c>
      <c r="N28" s="290" t="str">
        <f>IF(J28&lt;&gt;"",IF(J28=(_xlfn.XLOOKUP($J28,HP同意貼付!$H:$H,HP同意貼付!H:H)),1,0),"")</f>
        <v/>
      </c>
      <c r="O28" s="290" t="str">
        <f>IF(B28&lt;&gt;"",IF(B28=TEXT((_xlfn.XLOOKUP($J28,HP同意貼付!$H:$H,HP同意貼付!G:G)),"yyyy/mm/dd"),1,0),"")</f>
        <v/>
      </c>
      <c r="P28" s="290" t="str">
        <f>IF(C28&lt;&gt;"",IF(C28=(_xlfn.XLOOKUP($J28,HP同意貼付!$H:$H,HP同意貼付!B:B)),1,0),"")</f>
        <v/>
      </c>
      <c r="Q28" s="290" t="str">
        <f>IF(D28&lt;&gt;"",IF(D28=(_xlfn.XLOOKUP($J28,HP同意貼付!$H:$H,HP同意貼付!C:C)),1,0),"")</f>
        <v/>
      </c>
      <c r="R28" s="290" t="str">
        <f>IF(E28&lt;&gt;"",IF(E28=(_xlfn.XLOOKUP($J28,HP同意貼付!$H:$H,HP同意貼付!D:D)),1,0),"")</f>
        <v/>
      </c>
      <c r="S28" s="290" t="str">
        <f>IF(F28&lt;&gt;"",IF(F28=(_xlfn.XLOOKUP($J28,HP同意貼付!$H:$H,HP同意貼付!E:E)),1,0),"")</f>
        <v/>
      </c>
      <c r="T28" s="290" t="str">
        <f>IF(K28&lt;&gt;"",IF(K28=(_xlfn.XLOOKUP($J28,HP同意貼付!$H:$H,HP同意貼付!K:K)),1,0),"")</f>
        <v/>
      </c>
      <c r="U28" s="290" t="str">
        <f>IF(L28&lt;&gt;"",IF(L28=(_xlfn.XLOOKUP($J28,HP同意貼付!$H:$H,HP同意貼付!A:A)),1,0),"")</f>
        <v/>
      </c>
    </row>
    <row r="29" spans="1:21" x14ac:dyDescent="0.15">
      <c r="A29" s="290" t="str">
        <f>IF(受験者名簿!C35="","",受験者名簿!A35)</f>
        <v/>
      </c>
      <c r="B29" s="291" t="str">
        <f>IF(受験者名簿!J35="","",TEXT(SUBSTITUTE(受験者名簿!J35,".","/"),"yyyy/mm/dd"))</f>
        <v/>
      </c>
      <c r="C29" s="290" t="str">
        <f>IF(受験者名簿!C35="","",TRIM(受験者名簿!C35))</f>
        <v/>
      </c>
      <c r="D29" s="290" t="str">
        <f>IF(受験者名簿!D35="","",TRIM(受験者名簿!D35))</f>
        <v/>
      </c>
      <c r="E29" s="290" t="str">
        <f>IF(受験者名簿!E35="","",DBCS(TRIM(PHONETIC(受験者名簿!E35))))</f>
        <v/>
      </c>
      <c r="F29" s="290" t="str">
        <f>IF(受験者名簿!F35="","",DBCS(TRIM(PHONETIC(受験者名簿!F35))))</f>
        <v/>
      </c>
      <c r="G29" s="291" t="str">
        <f>IF(受験者名簿!L35="","",受験者名簿!L35)</f>
        <v/>
      </c>
      <c r="H29" s="291" t="str">
        <f>IF(G29="","",IF(受験者名簿!M35="","後",受験者名簿!M35))</f>
        <v/>
      </c>
      <c r="I29" s="291" t="str">
        <f>IF(受験者名簿!N35="","",受験者名簿!N35)</f>
        <v/>
      </c>
      <c r="J29" s="290" t="str">
        <f>IF(受験者名簿!I35="","",TRIM(受験者名簿!I35))</f>
        <v/>
      </c>
      <c r="K29" s="291" t="str">
        <f>IF($C29="","",受験申込書!$N$51)</f>
        <v/>
      </c>
      <c r="L29" s="290" t="str">
        <f>IF(C29="","",受験申込書!$M$13)</f>
        <v/>
      </c>
      <c r="M29" s="290" t="str">
        <f t="shared" si="0"/>
        <v>なし</v>
      </c>
      <c r="N29" s="290" t="str">
        <f>IF(J29&lt;&gt;"",IF(J29=(_xlfn.XLOOKUP($J29,HP同意貼付!$H:$H,HP同意貼付!H:H)),1,0),"")</f>
        <v/>
      </c>
      <c r="O29" s="290" t="str">
        <f>IF(B29&lt;&gt;"",IF(B29=TEXT((_xlfn.XLOOKUP($J29,HP同意貼付!$H:$H,HP同意貼付!G:G)),"yyyy/mm/dd"),1,0),"")</f>
        <v/>
      </c>
      <c r="P29" s="290" t="str">
        <f>IF(C29&lt;&gt;"",IF(C29=(_xlfn.XLOOKUP($J29,HP同意貼付!$H:$H,HP同意貼付!B:B)),1,0),"")</f>
        <v/>
      </c>
      <c r="Q29" s="290" t="str">
        <f>IF(D29&lt;&gt;"",IF(D29=(_xlfn.XLOOKUP($J29,HP同意貼付!$H:$H,HP同意貼付!C:C)),1,0),"")</f>
        <v/>
      </c>
      <c r="R29" s="290" t="str">
        <f>IF(E29&lt;&gt;"",IF(E29=(_xlfn.XLOOKUP($J29,HP同意貼付!$H:$H,HP同意貼付!D:D)),1,0),"")</f>
        <v/>
      </c>
      <c r="S29" s="290" t="str">
        <f>IF(F29&lt;&gt;"",IF(F29=(_xlfn.XLOOKUP($J29,HP同意貼付!$H:$H,HP同意貼付!E:E)),1,0),"")</f>
        <v/>
      </c>
      <c r="T29" s="290" t="str">
        <f>IF(K29&lt;&gt;"",IF(K29=(_xlfn.XLOOKUP($J29,HP同意貼付!$H:$H,HP同意貼付!K:K)),1,0),"")</f>
        <v/>
      </c>
      <c r="U29" s="290" t="str">
        <f>IF(L29&lt;&gt;"",IF(L29=(_xlfn.XLOOKUP($J29,HP同意貼付!$H:$H,HP同意貼付!A:A)),1,0),"")</f>
        <v/>
      </c>
    </row>
    <row r="30" spans="1:21" x14ac:dyDescent="0.15">
      <c r="A30" s="290" t="str">
        <f>IF(受験者名簿!C36="","",受験者名簿!A36)</f>
        <v/>
      </c>
      <c r="B30" s="291" t="str">
        <f>IF(受験者名簿!J36="","",TEXT(SUBSTITUTE(受験者名簿!J36,".","/"),"yyyy/mm/dd"))</f>
        <v/>
      </c>
      <c r="C30" s="290" t="str">
        <f>IF(受験者名簿!C36="","",TRIM(受験者名簿!C36))</f>
        <v/>
      </c>
      <c r="D30" s="290" t="str">
        <f>IF(受験者名簿!D36="","",TRIM(受験者名簿!D36))</f>
        <v/>
      </c>
      <c r="E30" s="290" t="str">
        <f>IF(受験者名簿!E36="","",DBCS(TRIM(PHONETIC(受験者名簿!E36))))</f>
        <v/>
      </c>
      <c r="F30" s="290" t="str">
        <f>IF(受験者名簿!F36="","",DBCS(TRIM(PHONETIC(受験者名簿!F36))))</f>
        <v/>
      </c>
      <c r="G30" s="291" t="str">
        <f>IF(受験者名簿!L36="","",受験者名簿!L36)</f>
        <v/>
      </c>
      <c r="H30" s="291" t="str">
        <f>IF(G30="","",IF(受験者名簿!M36="","後",受験者名簿!M36))</f>
        <v/>
      </c>
      <c r="I30" s="291" t="str">
        <f>IF(受験者名簿!N36="","",受験者名簿!N36)</f>
        <v/>
      </c>
      <c r="J30" s="290" t="str">
        <f>IF(受験者名簿!I36="","",TRIM(受験者名簿!I36))</f>
        <v/>
      </c>
      <c r="K30" s="291" t="str">
        <f>IF($C30="","",受験申込書!$N$51)</f>
        <v/>
      </c>
      <c r="L30" s="290" t="str">
        <f>IF(C30="","",受験申込書!$M$13)</f>
        <v/>
      </c>
      <c r="M30" s="290" t="str">
        <f t="shared" si="0"/>
        <v>なし</v>
      </c>
      <c r="N30" s="290" t="str">
        <f>IF(J30&lt;&gt;"",IF(J30=(_xlfn.XLOOKUP($J30,HP同意貼付!$H:$H,HP同意貼付!H:H)),1,0),"")</f>
        <v/>
      </c>
      <c r="O30" s="290" t="str">
        <f>IF(B30&lt;&gt;"",IF(B30=TEXT((_xlfn.XLOOKUP($J30,HP同意貼付!$H:$H,HP同意貼付!G:G)),"yyyy/mm/dd"),1,0),"")</f>
        <v/>
      </c>
      <c r="P30" s="290" t="str">
        <f>IF(C30&lt;&gt;"",IF(C30=(_xlfn.XLOOKUP($J30,HP同意貼付!$H:$H,HP同意貼付!B:B)),1,0),"")</f>
        <v/>
      </c>
      <c r="Q30" s="290" t="str">
        <f>IF(D30&lt;&gt;"",IF(D30=(_xlfn.XLOOKUP($J30,HP同意貼付!$H:$H,HP同意貼付!C:C)),1,0),"")</f>
        <v/>
      </c>
      <c r="R30" s="290" t="str">
        <f>IF(E30&lt;&gt;"",IF(E30=(_xlfn.XLOOKUP($J30,HP同意貼付!$H:$H,HP同意貼付!D:D)),1,0),"")</f>
        <v/>
      </c>
      <c r="S30" s="290" t="str">
        <f>IF(F30&lt;&gt;"",IF(F30=(_xlfn.XLOOKUP($J30,HP同意貼付!$H:$H,HP同意貼付!E:E)),1,0),"")</f>
        <v/>
      </c>
      <c r="T30" s="290" t="str">
        <f>IF(K30&lt;&gt;"",IF(K30=(_xlfn.XLOOKUP($J30,HP同意貼付!$H:$H,HP同意貼付!K:K)),1,0),"")</f>
        <v/>
      </c>
      <c r="U30" s="290" t="str">
        <f>IF(L30&lt;&gt;"",IF(L30=(_xlfn.XLOOKUP($J30,HP同意貼付!$H:$H,HP同意貼付!A:A)),1,0),"")</f>
        <v/>
      </c>
    </row>
    <row r="31" spans="1:21" x14ac:dyDescent="0.15">
      <c r="A31" s="290" t="str">
        <f>IF(受験者名簿!C37="","",受験者名簿!A37)</f>
        <v/>
      </c>
      <c r="B31" s="291" t="str">
        <f>IF(受験者名簿!J37="","",TEXT(SUBSTITUTE(受験者名簿!J37,".","/"),"yyyy/mm/dd"))</f>
        <v/>
      </c>
      <c r="C31" s="290" t="str">
        <f>IF(受験者名簿!C37="","",TRIM(受験者名簿!C37))</f>
        <v/>
      </c>
      <c r="D31" s="290" t="str">
        <f>IF(受験者名簿!D37="","",TRIM(受験者名簿!D37))</f>
        <v/>
      </c>
      <c r="E31" s="290" t="str">
        <f>IF(受験者名簿!E37="","",DBCS(TRIM(PHONETIC(受験者名簿!E37))))</f>
        <v/>
      </c>
      <c r="F31" s="290" t="str">
        <f>IF(受験者名簿!F37="","",DBCS(TRIM(PHONETIC(受験者名簿!F37))))</f>
        <v/>
      </c>
      <c r="G31" s="291" t="str">
        <f>IF(受験者名簿!L37="","",受験者名簿!L37)</f>
        <v/>
      </c>
      <c r="H31" s="291" t="str">
        <f>IF(G31="","",IF(受験者名簿!M37="","後",受験者名簿!M37))</f>
        <v/>
      </c>
      <c r="I31" s="291" t="str">
        <f>IF(受験者名簿!N37="","",受験者名簿!N37)</f>
        <v/>
      </c>
      <c r="J31" s="290" t="str">
        <f>IF(受験者名簿!I37="","",TRIM(受験者名簿!I37))</f>
        <v/>
      </c>
      <c r="K31" s="291" t="str">
        <f>IF($C31="","",受験申込書!$N$51)</f>
        <v/>
      </c>
      <c r="L31" s="290" t="str">
        <f>IF(C31="","",受験申込書!$M$13)</f>
        <v/>
      </c>
      <c r="M31" s="290" t="str">
        <f t="shared" si="0"/>
        <v>なし</v>
      </c>
      <c r="N31" s="290" t="str">
        <f>IF(J31&lt;&gt;"",IF(J31=(_xlfn.XLOOKUP($J31,HP同意貼付!$H:$H,HP同意貼付!H:H)),1,0),"")</f>
        <v/>
      </c>
      <c r="O31" s="290" t="str">
        <f>IF(B31&lt;&gt;"",IF(B31=TEXT((_xlfn.XLOOKUP($J31,HP同意貼付!$H:$H,HP同意貼付!G:G)),"yyyy/mm/dd"),1,0),"")</f>
        <v/>
      </c>
      <c r="P31" s="290" t="str">
        <f>IF(C31&lt;&gt;"",IF(C31=(_xlfn.XLOOKUP($J31,HP同意貼付!$H:$H,HP同意貼付!B:B)),1,0),"")</f>
        <v/>
      </c>
      <c r="Q31" s="290" t="str">
        <f>IF(D31&lt;&gt;"",IF(D31=(_xlfn.XLOOKUP($J31,HP同意貼付!$H:$H,HP同意貼付!C:C)),1,0),"")</f>
        <v/>
      </c>
      <c r="R31" s="290" t="str">
        <f>IF(E31&lt;&gt;"",IF(E31=(_xlfn.XLOOKUP($J31,HP同意貼付!$H:$H,HP同意貼付!D:D)),1,0),"")</f>
        <v/>
      </c>
      <c r="S31" s="290" t="str">
        <f>IF(F31&lt;&gt;"",IF(F31=(_xlfn.XLOOKUP($J31,HP同意貼付!$H:$H,HP同意貼付!E:E)),1,0),"")</f>
        <v/>
      </c>
      <c r="T31" s="290" t="str">
        <f>IF(K31&lt;&gt;"",IF(K31=(_xlfn.XLOOKUP($J31,HP同意貼付!$H:$H,HP同意貼付!K:K)),1,0),"")</f>
        <v/>
      </c>
      <c r="U31" s="290" t="str">
        <f>IF(L31&lt;&gt;"",IF(L31=(_xlfn.XLOOKUP($J31,HP同意貼付!$H:$H,HP同意貼付!A:A)),1,0),"")</f>
        <v/>
      </c>
    </row>
    <row r="32" spans="1:21" x14ac:dyDescent="0.15">
      <c r="A32" s="290" t="str">
        <f>IF(受験者名簿!C38="","",受験者名簿!A38)</f>
        <v/>
      </c>
      <c r="B32" s="291" t="str">
        <f>IF(受験者名簿!J38="","",TEXT(SUBSTITUTE(受験者名簿!J38,".","/"),"yyyy/mm/dd"))</f>
        <v/>
      </c>
      <c r="C32" s="290" t="str">
        <f>IF(受験者名簿!C38="","",TRIM(受験者名簿!C38))</f>
        <v/>
      </c>
      <c r="D32" s="290" t="str">
        <f>IF(受験者名簿!D38="","",TRIM(受験者名簿!D38))</f>
        <v/>
      </c>
      <c r="E32" s="290" t="str">
        <f>IF(受験者名簿!E38="","",DBCS(TRIM(PHONETIC(受験者名簿!E38))))</f>
        <v/>
      </c>
      <c r="F32" s="290" t="str">
        <f>IF(受験者名簿!F38="","",DBCS(TRIM(PHONETIC(受験者名簿!F38))))</f>
        <v/>
      </c>
      <c r="G32" s="291" t="str">
        <f>IF(受験者名簿!L38="","",受験者名簿!L38)</f>
        <v/>
      </c>
      <c r="H32" s="291" t="str">
        <f>IF(G32="","",IF(受験者名簿!M38="","後",受験者名簿!M38))</f>
        <v/>
      </c>
      <c r="I32" s="291" t="str">
        <f>IF(受験者名簿!N38="","",受験者名簿!N38)</f>
        <v/>
      </c>
      <c r="J32" s="290" t="str">
        <f>IF(受験者名簿!I38="","",TRIM(受験者名簿!I38))</f>
        <v/>
      </c>
      <c r="K32" s="291" t="str">
        <f>IF($C32="","",受験申込書!$N$51)</f>
        <v/>
      </c>
      <c r="L32" s="290" t="str">
        <f>IF(C32="","",受験申込書!$M$13)</f>
        <v/>
      </c>
      <c r="M32" s="290" t="str">
        <f t="shared" si="0"/>
        <v>なし</v>
      </c>
      <c r="N32" s="290" t="str">
        <f>IF(J32&lt;&gt;"",IF(J32=(_xlfn.XLOOKUP($J32,HP同意貼付!$H:$H,HP同意貼付!H:H)),1,0),"")</f>
        <v/>
      </c>
      <c r="O32" s="290" t="str">
        <f>IF(B32&lt;&gt;"",IF(B32=TEXT((_xlfn.XLOOKUP($J32,HP同意貼付!$H:$H,HP同意貼付!G:G)),"yyyy/mm/dd"),1,0),"")</f>
        <v/>
      </c>
      <c r="P32" s="290" t="str">
        <f>IF(C32&lt;&gt;"",IF(C32=(_xlfn.XLOOKUP($J32,HP同意貼付!$H:$H,HP同意貼付!B:B)),1,0),"")</f>
        <v/>
      </c>
      <c r="Q32" s="290" t="str">
        <f>IF(D32&lt;&gt;"",IF(D32=(_xlfn.XLOOKUP($J32,HP同意貼付!$H:$H,HP同意貼付!C:C)),1,0),"")</f>
        <v/>
      </c>
      <c r="R32" s="290" t="str">
        <f>IF(E32&lt;&gt;"",IF(E32=(_xlfn.XLOOKUP($J32,HP同意貼付!$H:$H,HP同意貼付!D:D)),1,0),"")</f>
        <v/>
      </c>
      <c r="S32" s="290" t="str">
        <f>IF(F32&lt;&gt;"",IF(F32=(_xlfn.XLOOKUP($J32,HP同意貼付!$H:$H,HP同意貼付!E:E)),1,0),"")</f>
        <v/>
      </c>
      <c r="T32" s="290" t="str">
        <f>IF(K32&lt;&gt;"",IF(K32=(_xlfn.XLOOKUP($J32,HP同意貼付!$H:$H,HP同意貼付!K:K)),1,0),"")</f>
        <v/>
      </c>
      <c r="U32" s="290" t="str">
        <f>IF(L32&lt;&gt;"",IF(L32=(_xlfn.XLOOKUP($J32,HP同意貼付!$H:$H,HP同意貼付!A:A)),1,0),"")</f>
        <v/>
      </c>
    </row>
    <row r="33" spans="1:21" x14ac:dyDescent="0.15">
      <c r="A33" s="290" t="str">
        <f>IF(受験者名簿!C39="","",受験者名簿!A39)</f>
        <v/>
      </c>
      <c r="B33" s="291" t="str">
        <f>IF(受験者名簿!J39="","",TEXT(SUBSTITUTE(受験者名簿!J39,".","/"),"yyyy/mm/dd"))</f>
        <v/>
      </c>
      <c r="C33" s="290" t="str">
        <f>IF(受験者名簿!C39="","",TRIM(受験者名簿!C39))</f>
        <v/>
      </c>
      <c r="D33" s="290" t="str">
        <f>IF(受験者名簿!D39="","",TRIM(受験者名簿!D39))</f>
        <v/>
      </c>
      <c r="E33" s="290" t="str">
        <f>IF(受験者名簿!E39="","",DBCS(TRIM(PHONETIC(受験者名簿!E39))))</f>
        <v/>
      </c>
      <c r="F33" s="290" t="str">
        <f>IF(受験者名簿!F39="","",DBCS(TRIM(PHONETIC(受験者名簿!F39))))</f>
        <v/>
      </c>
      <c r="G33" s="291" t="str">
        <f>IF(受験者名簿!L39="","",受験者名簿!L39)</f>
        <v/>
      </c>
      <c r="H33" s="291" t="str">
        <f>IF(G33="","",IF(受験者名簿!M39="","後",受験者名簿!M39))</f>
        <v/>
      </c>
      <c r="I33" s="291" t="str">
        <f>IF(受験者名簿!N39="","",受験者名簿!N39)</f>
        <v/>
      </c>
      <c r="J33" s="290" t="str">
        <f>IF(受験者名簿!I39="","",TRIM(受験者名簿!I39))</f>
        <v/>
      </c>
      <c r="K33" s="291" t="str">
        <f>IF($C33="","",受験申込書!$N$51)</f>
        <v/>
      </c>
      <c r="L33" s="290" t="str">
        <f>IF(C33="","",受験申込書!$M$13)</f>
        <v/>
      </c>
      <c r="M33" s="290" t="str">
        <f t="shared" si="0"/>
        <v>なし</v>
      </c>
      <c r="N33" s="290" t="str">
        <f>IF(J33&lt;&gt;"",IF(J33=(_xlfn.XLOOKUP($J33,HP同意貼付!$H:$H,HP同意貼付!H:H)),1,0),"")</f>
        <v/>
      </c>
      <c r="O33" s="290" t="str">
        <f>IF(B33&lt;&gt;"",IF(B33=TEXT((_xlfn.XLOOKUP($J33,HP同意貼付!$H:$H,HP同意貼付!G:G)),"yyyy/mm/dd"),1,0),"")</f>
        <v/>
      </c>
      <c r="P33" s="290" t="str">
        <f>IF(C33&lt;&gt;"",IF(C33=(_xlfn.XLOOKUP($J33,HP同意貼付!$H:$H,HP同意貼付!B:B)),1,0),"")</f>
        <v/>
      </c>
      <c r="Q33" s="290" t="str">
        <f>IF(D33&lt;&gt;"",IF(D33=(_xlfn.XLOOKUP($J33,HP同意貼付!$H:$H,HP同意貼付!C:C)),1,0),"")</f>
        <v/>
      </c>
      <c r="R33" s="290" t="str">
        <f>IF(E33&lt;&gt;"",IF(E33=(_xlfn.XLOOKUP($J33,HP同意貼付!$H:$H,HP同意貼付!D:D)),1,0),"")</f>
        <v/>
      </c>
      <c r="S33" s="290" t="str">
        <f>IF(F33&lt;&gt;"",IF(F33=(_xlfn.XLOOKUP($J33,HP同意貼付!$H:$H,HP同意貼付!E:E)),1,0),"")</f>
        <v/>
      </c>
      <c r="T33" s="290" t="str">
        <f>IF(K33&lt;&gt;"",IF(K33=(_xlfn.XLOOKUP($J33,HP同意貼付!$H:$H,HP同意貼付!K:K)),1,0),"")</f>
        <v/>
      </c>
      <c r="U33" s="290" t="str">
        <f>IF(L33&lt;&gt;"",IF(L33=(_xlfn.XLOOKUP($J33,HP同意貼付!$H:$H,HP同意貼付!A:A)),1,0),"")</f>
        <v/>
      </c>
    </row>
    <row r="34" spans="1:21" x14ac:dyDescent="0.15">
      <c r="A34" s="290" t="str">
        <f>IF(受験者名簿!C40="","",受験者名簿!A40)</f>
        <v/>
      </c>
      <c r="B34" s="291" t="str">
        <f>IF(受験者名簿!J40="","",TEXT(SUBSTITUTE(受験者名簿!J40,".","/"),"yyyy/mm/dd"))</f>
        <v/>
      </c>
      <c r="C34" s="290" t="str">
        <f>IF(受験者名簿!C40="","",TRIM(受験者名簿!C40))</f>
        <v/>
      </c>
      <c r="D34" s="290" t="str">
        <f>IF(受験者名簿!D40="","",TRIM(受験者名簿!D40))</f>
        <v/>
      </c>
      <c r="E34" s="290" t="str">
        <f>IF(受験者名簿!E40="","",DBCS(TRIM(PHONETIC(受験者名簿!E40))))</f>
        <v/>
      </c>
      <c r="F34" s="290" t="str">
        <f>IF(受験者名簿!F40="","",DBCS(TRIM(PHONETIC(受験者名簿!F40))))</f>
        <v/>
      </c>
      <c r="G34" s="291" t="str">
        <f>IF(受験者名簿!L40="","",受験者名簿!L40)</f>
        <v/>
      </c>
      <c r="H34" s="291" t="str">
        <f>IF(G34="","",IF(受験者名簿!M40="","後",受験者名簿!M40))</f>
        <v/>
      </c>
      <c r="I34" s="291" t="str">
        <f>IF(受験者名簿!N40="","",受験者名簿!N40)</f>
        <v/>
      </c>
      <c r="J34" s="290" t="str">
        <f>IF(受験者名簿!I40="","",TRIM(受験者名簿!I40))</f>
        <v/>
      </c>
      <c r="K34" s="291" t="str">
        <f>IF($C34="","",受験申込書!$N$51)</f>
        <v/>
      </c>
      <c r="L34" s="290" t="str">
        <f>IF(C34="","",受験申込書!$M$13)</f>
        <v/>
      </c>
      <c r="M34" s="290" t="str">
        <f t="shared" si="0"/>
        <v>なし</v>
      </c>
      <c r="N34" s="290" t="str">
        <f>IF(J34&lt;&gt;"",IF(J34=(_xlfn.XLOOKUP($J34,HP同意貼付!$H:$H,HP同意貼付!H:H)),1,0),"")</f>
        <v/>
      </c>
      <c r="O34" s="290" t="str">
        <f>IF(B34&lt;&gt;"",IF(B34=TEXT((_xlfn.XLOOKUP($J34,HP同意貼付!$H:$H,HP同意貼付!G:G)),"yyyy/mm/dd"),1,0),"")</f>
        <v/>
      </c>
      <c r="P34" s="290" t="str">
        <f>IF(C34&lt;&gt;"",IF(C34=(_xlfn.XLOOKUP($J34,HP同意貼付!$H:$H,HP同意貼付!B:B)),1,0),"")</f>
        <v/>
      </c>
      <c r="Q34" s="290" t="str">
        <f>IF(D34&lt;&gt;"",IF(D34=(_xlfn.XLOOKUP($J34,HP同意貼付!$H:$H,HP同意貼付!C:C)),1,0),"")</f>
        <v/>
      </c>
      <c r="R34" s="290" t="str">
        <f>IF(E34&lt;&gt;"",IF(E34=(_xlfn.XLOOKUP($J34,HP同意貼付!$H:$H,HP同意貼付!D:D)),1,0),"")</f>
        <v/>
      </c>
      <c r="S34" s="290" t="str">
        <f>IF(F34&lt;&gt;"",IF(F34=(_xlfn.XLOOKUP($J34,HP同意貼付!$H:$H,HP同意貼付!E:E)),1,0),"")</f>
        <v/>
      </c>
      <c r="T34" s="290" t="str">
        <f>IF(K34&lt;&gt;"",IF(K34=(_xlfn.XLOOKUP($J34,HP同意貼付!$H:$H,HP同意貼付!K:K)),1,0),"")</f>
        <v/>
      </c>
      <c r="U34" s="290" t="str">
        <f>IF(L34&lt;&gt;"",IF(L34=(_xlfn.XLOOKUP($J34,HP同意貼付!$H:$H,HP同意貼付!A:A)),1,0),"")</f>
        <v/>
      </c>
    </row>
    <row r="35" spans="1:21" x14ac:dyDescent="0.15">
      <c r="A35" s="290" t="str">
        <f>IF(受験者名簿!C41="","",受験者名簿!A41)</f>
        <v/>
      </c>
      <c r="B35" s="291" t="str">
        <f>IF(受験者名簿!J41="","",TEXT(SUBSTITUTE(受験者名簿!J41,".","/"),"yyyy/mm/dd"))</f>
        <v/>
      </c>
      <c r="C35" s="290" t="str">
        <f>IF(受験者名簿!C41="","",TRIM(受験者名簿!C41))</f>
        <v/>
      </c>
      <c r="D35" s="290" t="str">
        <f>IF(受験者名簿!D41="","",TRIM(受験者名簿!D41))</f>
        <v/>
      </c>
      <c r="E35" s="290" t="str">
        <f>IF(受験者名簿!E41="","",DBCS(TRIM(PHONETIC(受験者名簿!E41))))</f>
        <v/>
      </c>
      <c r="F35" s="290" t="str">
        <f>IF(受験者名簿!F41="","",DBCS(TRIM(PHONETIC(受験者名簿!F41))))</f>
        <v/>
      </c>
      <c r="G35" s="291" t="str">
        <f>IF(受験者名簿!L41="","",受験者名簿!L41)</f>
        <v/>
      </c>
      <c r="H35" s="291" t="str">
        <f>IF(G35="","",IF(受験者名簿!M41="","後",受験者名簿!M41))</f>
        <v/>
      </c>
      <c r="I35" s="291" t="str">
        <f>IF(受験者名簿!N41="","",受験者名簿!N41)</f>
        <v/>
      </c>
      <c r="J35" s="290" t="str">
        <f>IF(受験者名簿!I41="","",TRIM(受験者名簿!I41))</f>
        <v/>
      </c>
      <c r="K35" s="291" t="str">
        <f>IF($C35="","",受験申込書!$N$51)</f>
        <v/>
      </c>
      <c r="L35" s="290" t="str">
        <f>IF(C35="","",受験申込書!$M$13)</f>
        <v/>
      </c>
      <c r="M35" s="290" t="str">
        <f t="shared" si="0"/>
        <v>なし</v>
      </c>
      <c r="N35" s="290" t="str">
        <f>IF(J35&lt;&gt;"",IF(J35=(_xlfn.XLOOKUP($J35,HP同意貼付!$H:$H,HP同意貼付!H:H)),1,0),"")</f>
        <v/>
      </c>
      <c r="O35" s="290" t="str">
        <f>IF(B35&lt;&gt;"",IF(B35=TEXT((_xlfn.XLOOKUP($J35,HP同意貼付!$H:$H,HP同意貼付!G:G)),"yyyy/mm/dd"),1,0),"")</f>
        <v/>
      </c>
      <c r="P35" s="290" t="str">
        <f>IF(C35&lt;&gt;"",IF(C35=(_xlfn.XLOOKUP($J35,HP同意貼付!$H:$H,HP同意貼付!B:B)),1,0),"")</f>
        <v/>
      </c>
      <c r="Q35" s="290" t="str">
        <f>IF(D35&lt;&gt;"",IF(D35=(_xlfn.XLOOKUP($J35,HP同意貼付!$H:$H,HP同意貼付!C:C)),1,0),"")</f>
        <v/>
      </c>
      <c r="R35" s="290" t="str">
        <f>IF(E35&lt;&gt;"",IF(E35=(_xlfn.XLOOKUP($J35,HP同意貼付!$H:$H,HP同意貼付!D:D)),1,0),"")</f>
        <v/>
      </c>
      <c r="S35" s="290" t="str">
        <f>IF(F35&lt;&gt;"",IF(F35=(_xlfn.XLOOKUP($J35,HP同意貼付!$H:$H,HP同意貼付!E:E)),1,0),"")</f>
        <v/>
      </c>
      <c r="T35" s="290" t="str">
        <f>IF(K35&lt;&gt;"",IF(K35=(_xlfn.XLOOKUP($J35,HP同意貼付!$H:$H,HP同意貼付!K:K)),1,0),"")</f>
        <v/>
      </c>
      <c r="U35" s="290" t="str">
        <f>IF(L35&lt;&gt;"",IF(L35=(_xlfn.XLOOKUP($J35,HP同意貼付!$H:$H,HP同意貼付!A:A)),1,0),"")</f>
        <v/>
      </c>
    </row>
    <row r="36" spans="1:21" x14ac:dyDescent="0.15">
      <c r="A36" s="290" t="str">
        <f>IF(受験者名簿!C42="","",受験者名簿!A42)</f>
        <v/>
      </c>
      <c r="B36" s="291" t="str">
        <f>IF(受験者名簿!J42="","",TEXT(SUBSTITUTE(受験者名簿!J42,".","/"),"yyyy/mm/dd"))</f>
        <v/>
      </c>
      <c r="C36" s="290" t="str">
        <f>IF(受験者名簿!C42="","",TRIM(受験者名簿!C42))</f>
        <v/>
      </c>
      <c r="D36" s="290" t="str">
        <f>IF(受験者名簿!D42="","",TRIM(受験者名簿!D42))</f>
        <v/>
      </c>
      <c r="E36" s="290" t="str">
        <f>IF(受験者名簿!E42="","",DBCS(TRIM(PHONETIC(受験者名簿!E42))))</f>
        <v/>
      </c>
      <c r="F36" s="290" t="str">
        <f>IF(受験者名簿!F42="","",DBCS(TRIM(PHONETIC(受験者名簿!F42))))</f>
        <v/>
      </c>
      <c r="G36" s="291" t="str">
        <f>IF(受験者名簿!L42="","",受験者名簿!L42)</f>
        <v/>
      </c>
      <c r="H36" s="291" t="str">
        <f>IF(G36="","",IF(受験者名簿!M42="","後",受験者名簿!M42))</f>
        <v/>
      </c>
      <c r="I36" s="291" t="str">
        <f>IF(受験者名簿!N42="","",受験者名簿!N42)</f>
        <v/>
      </c>
      <c r="J36" s="290" t="str">
        <f>IF(受験者名簿!I42="","",TRIM(受験者名簿!I42))</f>
        <v/>
      </c>
      <c r="K36" s="291" t="str">
        <f>IF($C36="","",受験申込書!$N$51)</f>
        <v/>
      </c>
      <c r="L36" s="290" t="str">
        <f>IF(C36="","",受験申込書!$M$13)</f>
        <v/>
      </c>
      <c r="M36" s="290" t="str">
        <f t="shared" si="0"/>
        <v>なし</v>
      </c>
      <c r="N36" s="290" t="str">
        <f>IF(J36&lt;&gt;"",IF(J36=(_xlfn.XLOOKUP($J36,HP同意貼付!$H:$H,HP同意貼付!H:H)),1,0),"")</f>
        <v/>
      </c>
      <c r="O36" s="290" t="str">
        <f>IF(B36&lt;&gt;"",IF(B36=TEXT((_xlfn.XLOOKUP($J36,HP同意貼付!$H:$H,HP同意貼付!G:G)),"yyyy/mm/dd"),1,0),"")</f>
        <v/>
      </c>
      <c r="P36" s="290" t="str">
        <f>IF(C36&lt;&gt;"",IF(C36=(_xlfn.XLOOKUP($J36,HP同意貼付!$H:$H,HP同意貼付!B:B)),1,0),"")</f>
        <v/>
      </c>
      <c r="Q36" s="290" t="str">
        <f>IF(D36&lt;&gt;"",IF(D36=(_xlfn.XLOOKUP($J36,HP同意貼付!$H:$H,HP同意貼付!C:C)),1,0),"")</f>
        <v/>
      </c>
      <c r="R36" s="290" t="str">
        <f>IF(E36&lt;&gt;"",IF(E36=(_xlfn.XLOOKUP($J36,HP同意貼付!$H:$H,HP同意貼付!D:D)),1,0),"")</f>
        <v/>
      </c>
      <c r="S36" s="290" t="str">
        <f>IF(F36&lt;&gt;"",IF(F36=(_xlfn.XLOOKUP($J36,HP同意貼付!$H:$H,HP同意貼付!E:E)),1,0),"")</f>
        <v/>
      </c>
      <c r="T36" s="290" t="str">
        <f>IF(K36&lt;&gt;"",IF(K36=(_xlfn.XLOOKUP($J36,HP同意貼付!$H:$H,HP同意貼付!K:K)),1,0),"")</f>
        <v/>
      </c>
      <c r="U36" s="290" t="str">
        <f>IF(L36&lt;&gt;"",IF(L36=(_xlfn.XLOOKUP($J36,HP同意貼付!$H:$H,HP同意貼付!A:A)),1,0),"")</f>
        <v/>
      </c>
    </row>
    <row r="37" spans="1:21" x14ac:dyDescent="0.15">
      <c r="A37" s="290" t="str">
        <f>IF(受験者名簿!C43="","",受験者名簿!A43)</f>
        <v/>
      </c>
      <c r="B37" s="291" t="str">
        <f>IF(受験者名簿!J43="","",TEXT(SUBSTITUTE(受験者名簿!J43,".","/"),"yyyy/mm/dd"))</f>
        <v/>
      </c>
      <c r="C37" s="290" t="str">
        <f>IF(受験者名簿!C43="","",TRIM(受験者名簿!C43))</f>
        <v/>
      </c>
      <c r="D37" s="290" t="str">
        <f>IF(受験者名簿!D43="","",TRIM(受験者名簿!D43))</f>
        <v/>
      </c>
      <c r="E37" s="290" t="str">
        <f>IF(受験者名簿!E43="","",DBCS(TRIM(PHONETIC(受験者名簿!E43))))</f>
        <v/>
      </c>
      <c r="F37" s="290" t="str">
        <f>IF(受験者名簿!F43="","",DBCS(TRIM(PHONETIC(受験者名簿!F43))))</f>
        <v/>
      </c>
      <c r="G37" s="291" t="str">
        <f>IF(受験者名簿!L43="","",受験者名簿!L43)</f>
        <v/>
      </c>
      <c r="H37" s="291" t="str">
        <f>IF(G37="","",IF(受験者名簿!M43="","後",受験者名簿!M43))</f>
        <v/>
      </c>
      <c r="I37" s="291" t="str">
        <f>IF(受験者名簿!N43="","",受験者名簿!N43)</f>
        <v/>
      </c>
      <c r="J37" s="290" t="str">
        <f>IF(受験者名簿!I43="","",TRIM(受験者名簿!I43))</f>
        <v/>
      </c>
      <c r="K37" s="291" t="str">
        <f>IF($C37="","",受験申込書!$N$51)</f>
        <v/>
      </c>
      <c r="L37" s="290" t="str">
        <f>IF(C37="","",受験申込書!$M$13)</f>
        <v/>
      </c>
      <c r="M37" s="290" t="str">
        <f t="shared" si="0"/>
        <v>なし</v>
      </c>
      <c r="N37" s="290" t="str">
        <f>IF(J37&lt;&gt;"",IF(J37=(_xlfn.XLOOKUP($J37,HP同意貼付!$H:$H,HP同意貼付!H:H)),1,0),"")</f>
        <v/>
      </c>
      <c r="O37" s="290" t="str">
        <f>IF(B37&lt;&gt;"",IF(B37=TEXT((_xlfn.XLOOKUP($J37,HP同意貼付!$H:$H,HP同意貼付!G:G)),"yyyy/mm/dd"),1,0),"")</f>
        <v/>
      </c>
      <c r="P37" s="290" t="str">
        <f>IF(C37&lt;&gt;"",IF(C37=(_xlfn.XLOOKUP($J37,HP同意貼付!$H:$H,HP同意貼付!B:B)),1,0),"")</f>
        <v/>
      </c>
      <c r="Q37" s="290" t="str">
        <f>IF(D37&lt;&gt;"",IF(D37=(_xlfn.XLOOKUP($J37,HP同意貼付!$H:$H,HP同意貼付!C:C)),1,0),"")</f>
        <v/>
      </c>
      <c r="R37" s="290" t="str">
        <f>IF(E37&lt;&gt;"",IF(E37=(_xlfn.XLOOKUP($J37,HP同意貼付!$H:$H,HP同意貼付!D:D)),1,0),"")</f>
        <v/>
      </c>
      <c r="S37" s="290" t="str">
        <f>IF(F37&lt;&gt;"",IF(F37=(_xlfn.XLOOKUP($J37,HP同意貼付!$H:$H,HP同意貼付!E:E)),1,0),"")</f>
        <v/>
      </c>
      <c r="T37" s="290" t="str">
        <f>IF(K37&lt;&gt;"",IF(K37=(_xlfn.XLOOKUP($J37,HP同意貼付!$H:$H,HP同意貼付!K:K)),1,0),"")</f>
        <v/>
      </c>
      <c r="U37" s="290" t="str">
        <f>IF(L37&lt;&gt;"",IF(L37=(_xlfn.XLOOKUP($J37,HP同意貼付!$H:$H,HP同意貼付!A:A)),1,0),"")</f>
        <v/>
      </c>
    </row>
    <row r="38" spans="1:21" x14ac:dyDescent="0.15">
      <c r="A38" s="290" t="str">
        <f>IF(受験者名簿!C44="","",受験者名簿!A44)</f>
        <v/>
      </c>
      <c r="B38" s="291" t="str">
        <f>IF(受験者名簿!J44="","",TEXT(SUBSTITUTE(受験者名簿!J44,".","/"),"yyyy/mm/dd"))</f>
        <v/>
      </c>
      <c r="C38" s="290" t="str">
        <f>IF(受験者名簿!C44="","",TRIM(受験者名簿!C44))</f>
        <v/>
      </c>
      <c r="D38" s="290" t="str">
        <f>IF(受験者名簿!D44="","",TRIM(受験者名簿!D44))</f>
        <v/>
      </c>
      <c r="E38" s="290" t="str">
        <f>IF(受験者名簿!E44="","",DBCS(TRIM(PHONETIC(受験者名簿!E44))))</f>
        <v/>
      </c>
      <c r="F38" s="290" t="str">
        <f>IF(受験者名簿!F44="","",DBCS(TRIM(PHONETIC(受験者名簿!F44))))</f>
        <v/>
      </c>
      <c r="G38" s="291" t="str">
        <f>IF(受験者名簿!L44="","",受験者名簿!L44)</f>
        <v/>
      </c>
      <c r="H38" s="291" t="str">
        <f>IF(G38="","",IF(受験者名簿!M44="","後",受験者名簿!M44))</f>
        <v/>
      </c>
      <c r="I38" s="291" t="str">
        <f>IF(受験者名簿!N44="","",受験者名簿!N44)</f>
        <v/>
      </c>
      <c r="J38" s="290" t="str">
        <f>IF(受験者名簿!I44="","",TRIM(受験者名簿!I44))</f>
        <v/>
      </c>
      <c r="K38" s="291" t="str">
        <f>IF($C38="","",受験申込書!$N$51)</f>
        <v/>
      </c>
      <c r="L38" s="290" t="str">
        <f>IF(C38="","",受験申込書!$M$13)</f>
        <v/>
      </c>
      <c r="M38" s="290" t="str">
        <f t="shared" si="0"/>
        <v>なし</v>
      </c>
      <c r="N38" s="290" t="str">
        <f>IF(J38&lt;&gt;"",IF(J38=(_xlfn.XLOOKUP($J38,HP同意貼付!$H:$H,HP同意貼付!H:H)),1,0),"")</f>
        <v/>
      </c>
      <c r="O38" s="290" t="str">
        <f>IF(B38&lt;&gt;"",IF(B38=TEXT((_xlfn.XLOOKUP($J38,HP同意貼付!$H:$H,HP同意貼付!G:G)),"yyyy/mm/dd"),1,0),"")</f>
        <v/>
      </c>
      <c r="P38" s="290" t="str">
        <f>IF(C38&lt;&gt;"",IF(C38=(_xlfn.XLOOKUP($J38,HP同意貼付!$H:$H,HP同意貼付!B:B)),1,0),"")</f>
        <v/>
      </c>
      <c r="Q38" s="290" t="str">
        <f>IF(D38&lt;&gt;"",IF(D38=(_xlfn.XLOOKUP($J38,HP同意貼付!$H:$H,HP同意貼付!C:C)),1,0),"")</f>
        <v/>
      </c>
      <c r="R38" s="290" t="str">
        <f>IF(E38&lt;&gt;"",IF(E38=(_xlfn.XLOOKUP($J38,HP同意貼付!$H:$H,HP同意貼付!D:D)),1,0),"")</f>
        <v/>
      </c>
      <c r="S38" s="290" t="str">
        <f>IF(F38&lt;&gt;"",IF(F38=(_xlfn.XLOOKUP($J38,HP同意貼付!$H:$H,HP同意貼付!E:E)),1,0),"")</f>
        <v/>
      </c>
      <c r="T38" s="290" t="str">
        <f>IF(K38&lt;&gt;"",IF(K38=(_xlfn.XLOOKUP($J38,HP同意貼付!$H:$H,HP同意貼付!K:K)),1,0),"")</f>
        <v/>
      </c>
      <c r="U38" s="290" t="str">
        <f>IF(L38&lt;&gt;"",IF(L38=(_xlfn.XLOOKUP($J38,HP同意貼付!$H:$H,HP同意貼付!A:A)),1,0),"")</f>
        <v/>
      </c>
    </row>
    <row r="39" spans="1:21" x14ac:dyDescent="0.15">
      <c r="A39" s="290" t="str">
        <f>IF(受験者名簿!C45="","",受験者名簿!A45)</f>
        <v/>
      </c>
      <c r="B39" s="291" t="str">
        <f>IF(受験者名簿!J45="","",TEXT(SUBSTITUTE(受験者名簿!J45,".","/"),"yyyy/mm/dd"))</f>
        <v/>
      </c>
      <c r="C39" s="290" t="str">
        <f>IF(受験者名簿!C45="","",TRIM(受験者名簿!C45))</f>
        <v/>
      </c>
      <c r="D39" s="290" t="str">
        <f>IF(受験者名簿!D45="","",TRIM(受験者名簿!D45))</f>
        <v/>
      </c>
      <c r="E39" s="290" t="str">
        <f>IF(受験者名簿!E45="","",DBCS(TRIM(PHONETIC(受験者名簿!E45))))</f>
        <v/>
      </c>
      <c r="F39" s="290" t="str">
        <f>IF(受験者名簿!F45="","",DBCS(TRIM(PHONETIC(受験者名簿!F45))))</f>
        <v/>
      </c>
      <c r="G39" s="291" t="str">
        <f>IF(受験者名簿!L45="","",受験者名簿!L45)</f>
        <v/>
      </c>
      <c r="H39" s="291" t="str">
        <f>IF(G39="","",IF(受験者名簿!M45="","後",受験者名簿!M45))</f>
        <v/>
      </c>
      <c r="I39" s="291" t="str">
        <f>IF(受験者名簿!N45="","",受験者名簿!N45)</f>
        <v/>
      </c>
      <c r="J39" s="290" t="str">
        <f>IF(受験者名簿!I45="","",TRIM(受験者名簿!I45))</f>
        <v/>
      </c>
      <c r="K39" s="291" t="str">
        <f>IF($C39="","",受験申込書!$N$51)</f>
        <v/>
      </c>
      <c r="L39" s="290" t="str">
        <f>IF(C39="","",受験申込書!$M$13)</f>
        <v/>
      </c>
      <c r="M39" s="290" t="str">
        <f t="shared" si="0"/>
        <v>なし</v>
      </c>
      <c r="N39" s="290" t="str">
        <f>IF(J39&lt;&gt;"",IF(J39=(_xlfn.XLOOKUP($J39,HP同意貼付!$H:$H,HP同意貼付!H:H)),1,0),"")</f>
        <v/>
      </c>
      <c r="O39" s="290" t="str">
        <f>IF(B39&lt;&gt;"",IF(B39=TEXT((_xlfn.XLOOKUP($J39,HP同意貼付!$H:$H,HP同意貼付!G:G)),"yyyy/mm/dd"),1,0),"")</f>
        <v/>
      </c>
      <c r="P39" s="290" t="str">
        <f>IF(C39&lt;&gt;"",IF(C39=(_xlfn.XLOOKUP($J39,HP同意貼付!$H:$H,HP同意貼付!B:B)),1,0),"")</f>
        <v/>
      </c>
      <c r="Q39" s="290" t="str">
        <f>IF(D39&lt;&gt;"",IF(D39=(_xlfn.XLOOKUP($J39,HP同意貼付!$H:$H,HP同意貼付!C:C)),1,0),"")</f>
        <v/>
      </c>
      <c r="R39" s="290" t="str">
        <f>IF(E39&lt;&gt;"",IF(E39=(_xlfn.XLOOKUP($J39,HP同意貼付!$H:$H,HP同意貼付!D:D)),1,0),"")</f>
        <v/>
      </c>
      <c r="S39" s="290" t="str">
        <f>IF(F39&lt;&gt;"",IF(F39=(_xlfn.XLOOKUP($J39,HP同意貼付!$H:$H,HP同意貼付!E:E)),1,0),"")</f>
        <v/>
      </c>
      <c r="T39" s="290" t="str">
        <f>IF(K39&lt;&gt;"",IF(K39=(_xlfn.XLOOKUP($J39,HP同意貼付!$H:$H,HP同意貼付!K:K)),1,0),"")</f>
        <v/>
      </c>
      <c r="U39" s="290" t="str">
        <f>IF(L39&lt;&gt;"",IF(L39=(_xlfn.XLOOKUP($J39,HP同意貼付!$H:$H,HP同意貼付!A:A)),1,0),"")</f>
        <v/>
      </c>
    </row>
    <row r="40" spans="1:21" x14ac:dyDescent="0.15">
      <c r="A40" s="290" t="str">
        <f>IF(受験者名簿!C46="","",受験者名簿!A46)</f>
        <v/>
      </c>
      <c r="B40" s="291" t="str">
        <f>IF(受験者名簿!J46="","",TEXT(SUBSTITUTE(受験者名簿!J46,".","/"),"yyyy/mm/dd"))</f>
        <v/>
      </c>
      <c r="C40" s="290" t="str">
        <f>IF(受験者名簿!C46="","",TRIM(受験者名簿!C46))</f>
        <v/>
      </c>
      <c r="D40" s="290" t="str">
        <f>IF(受験者名簿!D46="","",TRIM(受験者名簿!D46))</f>
        <v/>
      </c>
      <c r="E40" s="290" t="str">
        <f>IF(受験者名簿!E46="","",DBCS(TRIM(PHONETIC(受験者名簿!E46))))</f>
        <v/>
      </c>
      <c r="F40" s="290" t="str">
        <f>IF(受験者名簿!F46="","",DBCS(TRIM(PHONETIC(受験者名簿!F46))))</f>
        <v/>
      </c>
      <c r="G40" s="291" t="str">
        <f>IF(受験者名簿!L46="","",受験者名簿!L46)</f>
        <v/>
      </c>
      <c r="H40" s="291" t="str">
        <f>IF(G40="","",IF(受験者名簿!M46="","後",受験者名簿!M46))</f>
        <v/>
      </c>
      <c r="I40" s="291" t="str">
        <f>IF(受験者名簿!N46="","",受験者名簿!N46)</f>
        <v/>
      </c>
      <c r="J40" s="290" t="str">
        <f>IF(受験者名簿!I46="","",TRIM(受験者名簿!I46))</f>
        <v/>
      </c>
      <c r="K40" s="291" t="str">
        <f>IF($C40="","",受験申込書!$N$51)</f>
        <v/>
      </c>
      <c r="L40" s="290" t="str">
        <f>IF(C40="","",受験申込書!$M$13)</f>
        <v/>
      </c>
      <c r="M40" s="290" t="str">
        <f t="shared" si="0"/>
        <v>なし</v>
      </c>
      <c r="N40" s="290" t="str">
        <f>IF(J40&lt;&gt;"",IF(J40=(_xlfn.XLOOKUP($J40,HP同意貼付!$H:$H,HP同意貼付!H:H)),1,0),"")</f>
        <v/>
      </c>
      <c r="O40" s="290" t="str">
        <f>IF(B40&lt;&gt;"",IF(B40=TEXT((_xlfn.XLOOKUP($J40,HP同意貼付!$H:$H,HP同意貼付!G:G)),"yyyy/mm/dd"),1,0),"")</f>
        <v/>
      </c>
      <c r="P40" s="290" t="str">
        <f>IF(C40&lt;&gt;"",IF(C40=(_xlfn.XLOOKUP($J40,HP同意貼付!$H:$H,HP同意貼付!B:B)),1,0),"")</f>
        <v/>
      </c>
      <c r="Q40" s="290" t="str">
        <f>IF(D40&lt;&gt;"",IF(D40=(_xlfn.XLOOKUP($J40,HP同意貼付!$H:$H,HP同意貼付!C:C)),1,0),"")</f>
        <v/>
      </c>
      <c r="R40" s="290" t="str">
        <f>IF(E40&lt;&gt;"",IF(E40=(_xlfn.XLOOKUP($J40,HP同意貼付!$H:$H,HP同意貼付!D:D)),1,0),"")</f>
        <v/>
      </c>
      <c r="S40" s="290" t="str">
        <f>IF(F40&lt;&gt;"",IF(F40=(_xlfn.XLOOKUP($J40,HP同意貼付!$H:$H,HP同意貼付!E:E)),1,0),"")</f>
        <v/>
      </c>
      <c r="T40" s="290" t="str">
        <f>IF(K40&lt;&gt;"",IF(K40=(_xlfn.XLOOKUP($J40,HP同意貼付!$H:$H,HP同意貼付!K:K)),1,0),"")</f>
        <v/>
      </c>
      <c r="U40" s="290" t="str">
        <f>IF(L40&lt;&gt;"",IF(L40=(_xlfn.XLOOKUP($J40,HP同意貼付!$H:$H,HP同意貼付!A:A)),1,0),"")</f>
        <v/>
      </c>
    </row>
    <row r="41" spans="1:21" x14ac:dyDescent="0.15">
      <c r="A41" s="290" t="str">
        <f>IF(受験者名簿!C47="","",受験者名簿!A47)</f>
        <v/>
      </c>
      <c r="B41" s="291" t="str">
        <f>IF(受験者名簿!J47="","",TEXT(SUBSTITUTE(受験者名簿!J47,".","/"),"yyyy/mm/dd"))</f>
        <v/>
      </c>
      <c r="C41" s="290" t="str">
        <f>IF(受験者名簿!C47="","",TRIM(受験者名簿!C47))</f>
        <v/>
      </c>
      <c r="D41" s="290" t="str">
        <f>IF(受験者名簿!D47="","",TRIM(受験者名簿!D47))</f>
        <v/>
      </c>
      <c r="E41" s="290" t="str">
        <f>IF(受験者名簿!E47="","",DBCS(TRIM(PHONETIC(受験者名簿!E47))))</f>
        <v/>
      </c>
      <c r="F41" s="290" t="str">
        <f>IF(受験者名簿!F47="","",DBCS(TRIM(PHONETIC(受験者名簿!F47))))</f>
        <v/>
      </c>
      <c r="G41" s="291" t="str">
        <f>IF(受験者名簿!L47="","",受験者名簿!L47)</f>
        <v/>
      </c>
      <c r="H41" s="291" t="str">
        <f>IF(G41="","",IF(受験者名簿!M47="","後",受験者名簿!M47))</f>
        <v/>
      </c>
      <c r="I41" s="291" t="str">
        <f>IF(受験者名簿!N47="","",受験者名簿!N47)</f>
        <v/>
      </c>
      <c r="J41" s="290" t="str">
        <f>IF(受験者名簿!I47="","",TRIM(受験者名簿!I47))</f>
        <v/>
      </c>
      <c r="K41" s="291" t="str">
        <f>IF($C41="","",受験申込書!$N$51)</f>
        <v/>
      </c>
      <c r="L41" s="290" t="str">
        <f>IF(C41="","",受験申込書!$M$13)</f>
        <v/>
      </c>
      <c r="M41" s="290" t="str">
        <f t="shared" si="0"/>
        <v>なし</v>
      </c>
      <c r="N41" s="290" t="str">
        <f>IF(J41&lt;&gt;"",IF(J41=(_xlfn.XLOOKUP($J41,HP同意貼付!$H:$H,HP同意貼付!H:H)),1,0),"")</f>
        <v/>
      </c>
      <c r="O41" s="290" t="str">
        <f>IF(B41&lt;&gt;"",IF(B41=TEXT((_xlfn.XLOOKUP($J41,HP同意貼付!$H:$H,HP同意貼付!G:G)),"yyyy/mm/dd"),1,0),"")</f>
        <v/>
      </c>
      <c r="P41" s="290" t="str">
        <f>IF(C41&lt;&gt;"",IF(C41=(_xlfn.XLOOKUP($J41,HP同意貼付!$H:$H,HP同意貼付!B:B)),1,0),"")</f>
        <v/>
      </c>
      <c r="Q41" s="290" t="str">
        <f>IF(D41&lt;&gt;"",IF(D41=(_xlfn.XLOOKUP($J41,HP同意貼付!$H:$H,HP同意貼付!C:C)),1,0),"")</f>
        <v/>
      </c>
      <c r="R41" s="290" t="str">
        <f>IF(E41&lt;&gt;"",IF(E41=(_xlfn.XLOOKUP($J41,HP同意貼付!$H:$H,HP同意貼付!D:D)),1,0),"")</f>
        <v/>
      </c>
      <c r="S41" s="290" t="str">
        <f>IF(F41&lt;&gt;"",IF(F41=(_xlfn.XLOOKUP($J41,HP同意貼付!$H:$H,HP同意貼付!E:E)),1,0),"")</f>
        <v/>
      </c>
      <c r="T41" s="290" t="str">
        <f>IF(K41&lt;&gt;"",IF(K41=(_xlfn.XLOOKUP($J41,HP同意貼付!$H:$H,HP同意貼付!K:K)),1,0),"")</f>
        <v/>
      </c>
      <c r="U41" s="290" t="str">
        <f>IF(L41&lt;&gt;"",IF(L41=(_xlfn.XLOOKUP($J41,HP同意貼付!$H:$H,HP同意貼付!A:A)),1,0),"")</f>
        <v/>
      </c>
    </row>
    <row r="42" spans="1:21" x14ac:dyDescent="0.15">
      <c r="A42" s="290" t="str">
        <f>IF(受験者名簿!C48="","",受験者名簿!A48)</f>
        <v/>
      </c>
      <c r="B42" s="291" t="str">
        <f>IF(受験者名簿!J48="","",TEXT(SUBSTITUTE(受験者名簿!J48,".","/"),"yyyy/mm/dd"))</f>
        <v/>
      </c>
      <c r="C42" s="290" t="str">
        <f>IF(受験者名簿!C48="","",TRIM(受験者名簿!C48))</f>
        <v/>
      </c>
      <c r="D42" s="290" t="str">
        <f>IF(受験者名簿!D48="","",TRIM(受験者名簿!D48))</f>
        <v/>
      </c>
      <c r="E42" s="290" t="str">
        <f>IF(受験者名簿!E48="","",DBCS(TRIM(PHONETIC(受験者名簿!E48))))</f>
        <v/>
      </c>
      <c r="F42" s="290" t="str">
        <f>IF(受験者名簿!F48="","",DBCS(TRIM(PHONETIC(受験者名簿!F48))))</f>
        <v/>
      </c>
      <c r="G42" s="291" t="str">
        <f>IF(受験者名簿!L48="","",受験者名簿!L48)</f>
        <v/>
      </c>
      <c r="H42" s="291" t="str">
        <f>IF(G42="","",IF(受験者名簿!M48="","後",受験者名簿!M48))</f>
        <v/>
      </c>
      <c r="I42" s="291" t="str">
        <f>IF(受験者名簿!N48="","",受験者名簿!N48)</f>
        <v/>
      </c>
      <c r="J42" s="290" t="str">
        <f>IF(受験者名簿!I48="","",TRIM(受験者名簿!I48))</f>
        <v/>
      </c>
      <c r="K42" s="291" t="str">
        <f>IF($C42="","",受験申込書!$N$51)</f>
        <v/>
      </c>
      <c r="L42" s="290" t="str">
        <f>IF(C42="","",受験申込書!$M$13)</f>
        <v/>
      </c>
      <c r="M42" s="290" t="str">
        <f t="shared" si="0"/>
        <v>なし</v>
      </c>
      <c r="N42" s="290" t="str">
        <f>IF(J42&lt;&gt;"",IF(J42=(_xlfn.XLOOKUP($J42,HP同意貼付!$H:$H,HP同意貼付!H:H)),1,0),"")</f>
        <v/>
      </c>
      <c r="O42" s="290" t="str">
        <f>IF(B42&lt;&gt;"",IF(B42=TEXT((_xlfn.XLOOKUP($J42,HP同意貼付!$H:$H,HP同意貼付!G:G)),"yyyy/mm/dd"),1,0),"")</f>
        <v/>
      </c>
      <c r="P42" s="290" t="str">
        <f>IF(C42&lt;&gt;"",IF(C42=(_xlfn.XLOOKUP($J42,HP同意貼付!$H:$H,HP同意貼付!B:B)),1,0),"")</f>
        <v/>
      </c>
      <c r="Q42" s="290" t="str">
        <f>IF(D42&lt;&gt;"",IF(D42=(_xlfn.XLOOKUP($J42,HP同意貼付!$H:$H,HP同意貼付!C:C)),1,0),"")</f>
        <v/>
      </c>
      <c r="R42" s="290" t="str">
        <f>IF(E42&lt;&gt;"",IF(E42=(_xlfn.XLOOKUP($J42,HP同意貼付!$H:$H,HP同意貼付!D:D)),1,0),"")</f>
        <v/>
      </c>
      <c r="S42" s="290" t="str">
        <f>IF(F42&lt;&gt;"",IF(F42=(_xlfn.XLOOKUP($J42,HP同意貼付!$H:$H,HP同意貼付!E:E)),1,0),"")</f>
        <v/>
      </c>
      <c r="T42" s="290" t="str">
        <f>IF(K42&lt;&gt;"",IF(K42=(_xlfn.XLOOKUP($J42,HP同意貼付!$H:$H,HP同意貼付!K:K)),1,0),"")</f>
        <v/>
      </c>
      <c r="U42" s="290" t="str">
        <f>IF(L42&lt;&gt;"",IF(L42=(_xlfn.XLOOKUP($J42,HP同意貼付!$H:$H,HP同意貼付!A:A)),1,0),"")</f>
        <v/>
      </c>
    </row>
    <row r="43" spans="1:21" x14ac:dyDescent="0.15">
      <c r="A43" s="290" t="str">
        <f>IF(受験者名簿!C49="","",受験者名簿!A49)</f>
        <v/>
      </c>
      <c r="B43" s="291" t="str">
        <f>IF(受験者名簿!J49="","",TEXT(SUBSTITUTE(受験者名簿!J49,".","/"),"yyyy/mm/dd"))</f>
        <v/>
      </c>
      <c r="C43" s="290" t="str">
        <f>IF(受験者名簿!C49="","",TRIM(受験者名簿!C49))</f>
        <v/>
      </c>
      <c r="D43" s="290" t="str">
        <f>IF(受験者名簿!D49="","",TRIM(受験者名簿!D49))</f>
        <v/>
      </c>
      <c r="E43" s="290" t="str">
        <f>IF(受験者名簿!E49="","",DBCS(TRIM(PHONETIC(受験者名簿!E49))))</f>
        <v/>
      </c>
      <c r="F43" s="290" t="str">
        <f>IF(受験者名簿!F49="","",DBCS(TRIM(PHONETIC(受験者名簿!F49))))</f>
        <v/>
      </c>
      <c r="G43" s="291" t="str">
        <f>IF(受験者名簿!L49="","",受験者名簿!L49)</f>
        <v/>
      </c>
      <c r="H43" s="291" t="str">
        <f>IF(G43="","",IF(受験者名簿!M49="","後",受験者名簿!M49))</f>
        <v/>
      </c>
      <c r="I43" s="291" t="str">
        <f>IF(受験者名簿!N49="","",受験者名簿!N49)</f>
        <v/>
      </c>
      <c r="J43" s="290" t="str">
        <f>IF(受験者名簿!I49="","",TRIM(受験者名簿!I49))</f>
        <v/>
      </c>
      <c r="K43" s="291" t="str">
        <f>IF($C43="","",受験申込書!$N$51)</f>
        <v/>
      </c>
      <c r="L43" s="290" t="str">
        <f>IF(C43="","",受験申込書!$M$13)</f>
        <v/>
      </c>
      <c r="M43" s="290" t="str">
        <f t="shared" si="0"/>
        <v>なし</v>
      </c>
      <c r="N43" s="290" t="str">
        <f>IF(J43&lt;&gt;"",IF(J43=(_xlfn.XLOOKUP($J43,HP同意貼付!$H:$H,HP同意貼付!H:H)),1,0),"")</f>
        <v/>
      </c>
      <c r="O43" s="290" t="str">
        <f>IF(B43&lt;&gt;"",IF(B43=TEXT((_xlfn.XLOOKUP($J43,HP同意貼付!$H:$H,HP同意貼付!G:G)),"yyyy/mm/dd"),1,0),"")</f>
        <v/>
      </c>
      <c r="P43" s="290" t="str">
        <f>IF(C43&lt;&gt;"",IF(C43=(_xlfn.XLOOKUP($J43,HP同意貼付!$H:$H,HP同意貼付!B:B)),1,0),"")</f>
        <v/>
      </c>
      <c r="Q43" s="290" t="str">
        <f>IF(D43&lt;&gt;"",IF(D43=(_xlfn.XLOOKUP($J43,HP同意貼付!$H:$H,HP同意貼付!C:C)),1,0),"")</f>
        <v/>
      </c>
      <c r="R43" s="290" t="str">
        <f>IF(E43&lt;&gt;"",IF(E43=(_xlfn.XLOOKUP($J43,HP同意貼付!$H:$H,HP同意貼付!D:D)),1,0),"")</f>
        <v/>
      </c>
      <c r="S43" s="290" t="str">
        <f>IF(F43&lt;&gt;"",IF(F43=(_xlfn.XLOOKUP($J43,HP同意貼付!$H:$H,HP同意貼付!E:E)),1,0),"")</f>
        <v/>
      </c>
      <c r="T43" s="290" t="str">
        <f>IF(K43&lt;&gt;"",IF(K43=(_xlfn.XLOOKUP($J43,HP同意貼付!$H:$H,HP同意貼付!K:K)),1,0),"")</f>
        <v/>
      </c>
      <c r="U43" s="290" t="str">
        <f>IF(L43&lt;&gt;"",IF(L43=(_xlfn.XLOOKUP($J43,HP同意貼付!$H:$H,HP同意貼付!A:A)),1,0),"")</f>
        <v/>
      </c>
    </row>
    <row r="44" spans="1:21" x14ac:dyDescent="0.15">
      <c r="A44" s="290" t="str">
        <f>IF(受験者名簿!C50="","",受験者名簿!A50)</f>
        <v/>
      </c>
      <c r="B44" s="291" t="str">
        <f>IF(受験者名簿!J50="","",TEXT(SUBSTITUTE(受験者名簿!J50,".","/"),"yyyy/mm/dd"))</f>
        <v/>
      </c>
      <c r="C44" s="290" t="str">
        <f>IF(受験者名簿!C50="","",TRIM(受験者名簿!C50))</f>
        <v/>
      </c>
      <c r="D44" s="290" t="str">
        <f>IF(受験者名簿!D50="","",TRIM(受験者名簿!D50))</f>
        <v/>
      </c>
      <c r="E44" s="290" t="str">
        <f>IF(受験者名簿!E50="","",DBCS(TRIM(PHONETIC(受験者名簿!E50))))</f>
        <v/>
      </c>
      <c r="F44" s="290" t="str">
        <f>IF(受験者名簿!F50="","",DBCS(TRIM(PHONETIC(受験者名簿!F50))))</f>
        <v/>
      </c>
      <c r="G44" s="291" t="str">
        <f>IF(受験者名簿!L50="","",受験者名簿!L50)</f>
        <v/>
      </c>
      <c r="H44" s="291" t="str">
        <f>IF(G44="","",IF(受験者名簿!M50="","後",受験者名簿!M50))</f>
        <v/>
      </c>
      <c r="I44" s="291" t="str">
        <f>IF(受験者名簿!N50="","",受験者名簿!N50)</f>
        <v/>
      </c>
      <c r="J44" s="290" t="str">
        <f>IF(受験者名簿!I50="","",TRIM(受験者名簿!I50))</f>
        <v/>
      </c>
      <c r="K44" s="291" t="str">
        <f>IF($C44="","",受験申込書!$N$51)</f>
        <v/>
      </c>
      <c r="L44" s="290" t="str">
        <f>IF(C44="","",受験申込書!$M$13)</f>
        <v/>
      </c>
      <c r="M44" s="290" t="str">
        <f t="shared" si="0"/>
        <v>なし</v>
      </c>
      <c r="N44" s="290" t="str">
        <f>IF(J44&lt;&gt;"",IF(J44=(_xlfn.XLOOKUP($J44,HP同意貼付!$H:$H,HP同意貼付!H:H)),1,0),"")</f>
        <v/>
      </c>
      <c r="O44" s="290" t="str">
        <f>IF(B44&lt;&gt;"",IF(B44=TEXT((_xlfn.XLOOKUP($J44,HP同意貼付!$H:$H,HP同意貼付!G:G)),"yyyy/mm/dd"),1,0),"")</f>
        <v/>
      </c>
      <c r="P44" s="290" t="str">
        <f>IF(C44&lt;&gt;"",IF(C44=(_xlfn.XLOOKUP($J44,HP同意貼付!$H:$H,HP同意貼付!B:B)),1,0),"")</f>
        <v/>
      </c>
      <c r="Q44" s="290" t="str">
        <f>IF(D44&lt;&gt;"",IF(D44=(_xlfn.XLOOKUP($J44,HP同意貼付!$H:$H,HP同意貼付!C:C)),1,0),"")</f>
        <v/>
      </c>
      <c r="R44" s="290" t="str">
        <f>IF(E44&lt;&gt;"",IF(E44=(_xlfn.XLOOKUP($J44,HP同意貼付!$H:$H,HP同意貼付!D:D)),1,0),"")</f>
        <v/>
      </c>
      <c r="S44" s="290" t="str">
        <f>IF(F44&lt;&gt;"",IF(F44=(_xlfn.XLOOKUP($J44,HP同意貼付!$H:$H,HP同意貼付!E:E)),1,0),"")</f>
        <v/>
      </c>
      <c r="T44" s="290" t="str">
        <f>IF(K44&lt;&gt;"",IF(K44=(_xlfn.XLOOKUP($J44,HP同意貼付!$H:$H,HP同意貼付!K:K)),1,0),"")</f>
        <v/>
      </c>
      <c r="U44" s="290" t="str">
        <f>IF(L44&lt;&gt;"",IF(L44=(_xlfn.XLOOKUP($J44,HP同意貼付!$H:$H,HP同意貼付!A:A)),1,0),"")</f>
        <v/>
      </c>
    </row>
    <row r="45" spans="1:21" x14ac:dyDescent="0.15">
      <c r="A45" s="290" t="str">
        <f>IF(受験者名簿!C51="","",受験者名簿!A51)</f>
        <v/>
      </c>
      <c r="B45" s="291" t="str">
        <f>IF(受験者名簿!J51="","",TEXT(SUBSTITUTE(受験者名簿!J51,".","/"),"yyyy/mm/dd"))</f>
        <v/>
      </c>
      <c r="C45" s="290" t="str">
        <f>IF(受験者名簿!C51="","",TRIM(受験者名簿!C51))</f>
        <v/>
      </c>
      <c r="D45" s="290" t="str">
        <f>IF(受験者名簿!D51="","",TRIM(受験者名簿!D51))</f>
        <v/>
      </c>
      <c r="E45" s="290" t="str">
        <f>IF(受験者名簿!E51="","",DBCS(TRIM(PHONETIC(受験者名簿!E51))))</f>
        <v/>
      </c>
      <c r="F45" s="290" t="str">
        <f>IF(受験者名簿!F51="","",DBCS(TRIM(PHONETIC(受験者名簿!F51))))</f>
        <v/>
      </c>
      <c r="G45" s="291" t="str">
        <f>IF(受験者名簿!L51="","",受験者名簿!L51)</f>
        <v/>
      </c>
      <c r="H45" s="291" t="str">
        <f>IF(G45="","",IF(受験者名簿!M51="","後",受験者名簿!M51))</f>
        <v/>
      </c>
      <c r="I45" s="291" t="str">
        <f>IF(受験者名簿!N51="","",受験者名簿!N51)</f>
        <v/>
      </c>
      <c r="J45" s="290" t="str">
        <f>IF(受験者名簿!I51="","",TRIM(受験者名簿!I51))</f>
        <v/>
      </c>
      <c r="K45" s="291" t="str">
        <f>IF($C45="","",受験申込書!$N$51)</f>
        <v/>
      </c>
      <c r="L45" s="290" t="str">
        <f>IF(C45="","",受験申込書!$M$13)</f>
        <v/>
      </c>
      <c r="M45" s="290" t="str">
        <f t="shared" si="0"/>
        <v>なし</v>
      </c>
      <c r="N45" s="290" t="str">
        <f>IF(J45&lt;&gt;"",IF(J45=(_xlfn.XLOOKUP($J45,HP同意貼付!$H:$H,HP同意貼付!H:H)),1,0),"")</f>
        <v/>
      </c>
      <c r="O45" s="290" t="str">
        <f>IF(B45&lt;&gt;"",IF(B45=TEXT((_xlfn.XLOOKUP($J45,HP同意貼付!$H:$H,HP同意貼付!G:G)),"yyyy/mm/dd"),1,0),"")</f>
        <v/>
      </c>
      <c r="P45" s="290" t="str">
        <f>IF(C45&lt;&gt;"",IF(C45=(_xlfn.XLOOKUP($J45,HP同意貼付!$H:$H,HP同意貼付!B:B)),1,0),"")</f>
        <v/>
      </c>
      <c r="Q45" s="290" t="str">
        <f>IF(D45&lt;&gt;"",IF(D45=(_xlfn.XLOOKUP($J45,HP同意貼付!$H:$H,HP同意貼付!C:C)),1,0),"")</f>
        <v/>
      </c>
      <c r="R45" s="290" t="str">
        <f>IF(E45&lt;&gt;"",IF(E45=(_xlfn.XLOOKUP($J45,HP同意貼付!$H:$H,HP同意貼付!D:D)),1,0),"")</f>
        <v/>
      </c>
      <c r="S45" s="290" t="str">
        <f>IF(F45&lt;&gt;"",IF(F45=(_xlfn.XLOOKUP($J45,HP同意貼付!$H:$H,HP同意貼付!E:E)),1,0),"")</f>
        <v/>
      </c>
      <c r="T45" s="290" t="str">
        <f>IF(K45&lt;&gt;"",IF(K45=(_xlfn.XLOOKUP($J45,HP同意貼付!$H:$H,HP同意貼付!K:K)),1,0),"")</f>
        <v/>
      </c>
      <c r="U45" s="290" t="str">
        <f>IF(L45&lt;&gt;"",IF(L45=(_xlfn.XLOOKUP($J45,HP同意貼付!$H:$H,HP同意貼付!A:A)),1,0),"")</f>
        <v/>
      </c>
    </row>
    <row r="46" spans="1:21" x14ac:dyDescent="0.15">
      <c r="A46" s="290" t="str">
        <f>IF(受験者名簿!C52="","",受験者名簿!A52)</f>
        <v/>
      </c>
      <c r="B46" s="291" t="str">
        <f>IF(受験者名簿!J52="","",TEXT(SUBSTITUTE(受験者名簿!J52,".","/"),"yyyy/mm/dd"))</f>
        <v/>
      </c>
      <c r="C46" s="290" t="str">
        <f>IF(受験者名簿!C52="","",TRIM(受験者名簿!C52))</f>
        <v/>
      </c>
      <c r="D46" s="290" t="str">
        <f>IF(受験者名簿!D52="","",TRIM(受験者名簿!D52))</f>
        <v/>
      </c>
      <c r="E46" s="290" t="str">
        <f>IF(受験者名簿!E52="","",DBCS(TRIM(PHONETIC(受験者名簿!E52))))</f>
        <v/>
      </c>
      <c r="F46" s="290" t="str">
        <f>IF(受験者名簿!F52="","",DBCS(TRIM(PHONETIC(受験者名簿!F52))))</f>
        <v/>
      </c>
      <c r="G46" s="291" t="str">
        <f>IF(受験者名簿!L52="","",受験者名簿!L52)</f>
        <v/>
      </c>
      <c r="H46" s="291" t="str">
        <f>IF(G46="","",IF(受験者名簿!M52="","後",受験者名簿!M52))</f>
        <v/>
      </c>
      <c r="I46" s="291" t="str">
        <f>IF(受験者名簿!N52="","",受験者名簿!N52)</f>
        <v/>
      </c>
      <c r="J46" s="290" t="str">
        <f>IF(受験者名簿!I52="","",TRIM(受験者名簿!I52))</f>
        <v/>
      </c>
      <c r="K46" s="291" t="str">
        <f>IF($C46="","",受験申込書!$N$51)</f>
        <v/>
      </c>
      <c r="L46" s="290" t="str">
        <f>IF(C46="","",受験申込書!$M$13)</f>
        <v/>
      </c>
      <c r="M46" s="290" t="str">
        <f t="shared" si="0"/>
        <v>なし</v>
      </c>
      <c r="N46" s="290" t="str">
        <f>IF(J46&lt;&gt;"",IF(J46=(_xlfn.XLOOKUP($J46,HP同意貼付!$H:$H,HP同意貼付!H:H)),1,0),"")</f>
        <v/>
      </c>
      <c r="O46" s="290" t="str">
        <f>IF(B46&lt;&gt;"",IF(B46=TEXT((_xlfn.XLOOKUP($J46,HP同意貼付!$H:$H,HP同意貼付!G:G)),"yyyy/mm/dd"),1,0),"")</f>
        <v/>
      </c>
      <c r="P46" s="290" t="str">
        <f>IF(C46&lt;&gt;"",IF(C46=(_xlfn.XLOOKUP($J46,HP同意貼付!$H:$H,HP同意貼付!B:B)),1,0),"")</f>
        <v/>
      </c>
      <c r="Q46" s="290" t="str">
        <f>IF(D46&lt;&gt;"",IF(D46=(_xlfn.XLOOKUP($J46,HP同意貼付!$H:$H,HP同意貼付!C:C)),1,0),"")</f>
        <v/>
      </c>
      <c r="R46" s="290" t="str">
        <f>IF(E46&lt;&gt;"",IF(E46=(_xlfn.XLOOKUP($J46,HP同意貼付!$H:$H,HP同意貼付!D:D)),1,0),"")</f>
        <v/>
      </c>
      <c r="S46" s="290" t="str">
        <f>IF(F46&lt;&gt;"",IF(F46=(_xlfn.XLOOKUP($J46,HP同意貼付!$H:$H,HP同意貼付!E:E)),1,0),"")</f>
        <v/>
      </c>
      <c r="T46" s="290" t="str">
        <f>IF(K46&lt;&gt;"",IF(K46=(_xlfn.XLOOKUP($J46,HP同意貼付!$H:$H,HP同意貼付!K:K)),1,0),"")</f>
        <v/>
      </c>
      <c r="U46" s="290" t="str">
        <f>IF(L46&lt;&gt;"",IF(L46=(_xlfn.XLOOKUP($J46,HP同意貼付!$H:$H,HP同意貼付!A:A)),1,0),"")</f>
        <v/>
      </c>
    </row>
    <row r="47" spans="1:21" x14ac:dyDescent="0.15">
      <c r="A47" s="290" t="str">
        <f>IF(受験者名簿!C53="","",受験者名簿!A53)</f>
        <v/>
      </c>
      <c r="B47" s="291" t="str">
        <f>IF(受験者名簿!J53="","",TEXT(SUBSTITUTE(受験者名簿!J53,".","/"),"yyyy/mm/dd"))</f>
        <v/>
      </c>
      <c r="C47" s="290" t="str">
        <f>IF(受験者名簿!C53="","",TRIM(受験者名簿!C53))</f>
        <v/>
      </c>
      <c r="D47" s="290" t="str">
        <f>IF(受験者名簿!D53="","",TRIM(受験者名簿!D53))</f>
        <v/>
      </c>
      <c r="E47" s="290" t="str">
        <f>IF(受験者名簿!E53="","",DBCS(TRIM(PHONETIC(受験者名簿!E53))))</f>
        <v/>
      </c>
      <c r="F47" s="290" t="str">
        <f>IF(受験者名簿!F53="","",DBCS(TRIM(PHONETIC(受験者名簿!F53))))</f>
        <v/>
      </c>
      <c r="G47" s="291" t="str">
        <f>IF(受験者名簿!L53="","",受験者名簿!L53)</f>
        <v/>
      </c>
      <c r="H47" s="291" t="str">
        <f>IF(G47="","",IF(受験者名簿!M53="","後",受験者名簿!M53))</f>
        <v/>
      </c>
      <c r="I47" s="291" t="str">
        <f>IF(受験者名簿!N53="","",受験者名簿!N53)</f>
        <v/>
      </c>
      <c r="J47" s="290" t="str">
        <f>IF(受験者名簿!I53="","",TRIM(受験者名簿!I53))</f>
        <v/>
      </c>
      <c r="K47" s="291" t="str">
        <f>IF($C47="","",受験申込書!$N$51)</f>
        <v/>
      </c>
      <c r="L47" s="290" t="str">
        <f>IF(C47="","",受験申込書!$M$13)</f>
        <v/>
      </c>
      <c r="M47" s="290" t="str">
        <f t="shared" si="0"/>
        <v>なし</v>
      </c>
      <c r="N47" s="290" t="str">
        <f>IF(J47&lt;&gt;"",IF(J47=(_xlfn.XLOOKUP($J47,HP同意貼付!$H:$H,HP同意貼付!H:H)),1,0),"")</f>
        <v/>
      </c>
      <c r="O47" s="290" t="str">
        <f>IF(B47&lt;&gt;"",IF(B47=TEXT((_xlfn.XLOOKUP($J47,HP同意貼付!$H:$H,HP同意貼付!G:G)),"yyyy/mm/dd"),1,0),"")</f>
        <v/>
      </c>
      <c r="P47" s="290" t="str">
        <f>IF(C47&lt;&gt;"",IF(C47=(_xlfn.XLOOKUP($J47,HP同意貼付!$H:$H,HP同意貼付!B:B)),1,0),"")</f>
        <v/>
      </c>
      <c r="Q47" s="290" t="str">
        <f>IF(D47&lt;&gt;"",IF(D47=(_xlfn.XLOOKUP($J47,HP同意貼付!$H:$H,HP同意貼付!C:C)),1,0),"")</f>
        <v/>
      </c>
      <c r="R47" s="290" t="str">
        <f>IF(E47&lt;&gt;"",IF(E47=(_xlfn.XLOOKUP($J47,HP同意貼付!$H:$H,HP同意貼付!D:D)),1,0),"")</f>
        <v/>
      </c>
      <c r="S47" s="290" t="str">
        <f>IF(F47&lt;&gt;"",IF(F47=(_xlfn.XLOOKUP($J47,HP同意貼付!$H:$H,HP同意貼付!E:E)),1,0),"")</f>
        <v/>
      </c>
      <c r="T47" s="290" t="str">
        <f>IF(K47&lt;&gt;"",IF(K47=(_xlfn.XLOOKUP($J47,HP同意貼付!$H:$H,HP同意貼付!K:K)),1,0),"")</f>
        <v/>
      </c>
      <c r="U47" s="290" t="str">
        <f>IF(L47&lt;&gt;"",IF(L47=(_xlfn.XLOOKUP($J47,HP同意貼付!$H:$H,HP同意貼付!A:A)),1,0),"")</f>
        <v/>
      </c>
    </row>
    <row r="48" spans="1:21" x14ac:dyDescent="0.15">
      <c r="A48" s="290" t="str">
        <f>IF(受験者名簿!C54="","",受験者名簿!A54)</f>
        <v/>
      </c>
      <c r="B48" s="291" t="str">
        <f>IF(受験者名簿!J54="","",TEXT(SUBSTITUTE(受験者名簿!J54,".","/"),"yyyy/mm/dd"))</f>
        <v/>
      </c>
      <c r="C48" s="290" t="str">
        <f>IF(受験者名簿!C54="","",TRIM(受験者名簿!C54))</f>
        <v/>
      </c>
      <c r="D48" s="290" t="str">
        <f>IF(受験者名簿!D54="","",TRIM(受験者名簿!D54))</f>
        <v/>
      </c>
      <c r="E48" s="290" t="str">
        <f>IF(受験者名簿!E54="","",DBCS(TRIM(PHONETIC(受験者名簿!E54))))</f>
        <v/>
      </c>
      <c r="F48" s="290" t="str">
        <f>IF(受験者名簿!F54="","",DBCS(TRIM(PHONETIC(受験者名簿!F54))))</f>
        <v/>
      </c>
      <c r="G48" s="291" t="str">
        <f>IF(受験者名簿!L54="","",受験者名簿!L54)</f>
        <v/>
      </c>
      <c r="H48" s="291" t="str">
        <f>IF(G48="","",IF(受験者名簿!M54="","後",受験者名簿!M54))</f>
        <v/>
      </c>
      <c r="I48" s="291" t="str">
        <f>IF(受験者名簿!N54="","",受験者名簿!N54)</f>
        <v/>
      </c>
      <c r="J48" s="290" t="str">
        <f>IF(受験者名簿!I54="","",TRIM(受験者名簿!I54))</f>
        <v/>
      </c>
      <c r="K48" s="291" t="str">
        <f>IF($C48="","",受験申込書!$N$51)</f>
        <v/>
      </c>
      <c r="L48" s="290" t="str">
        <f>IF(C48="","",受験申込書!$M$13)</f>
        <v/>
      </c>
      <c r="M48" s="290" t="str">
        <f t="shared" si="0"/>
        <v>なし</v>
      </c>
      <c r="N48" s="290" t="str">
        <f>IF(J48&lt;&gt;"",IF(J48=(_xlfn.XLOOKUP($J48,HP同意貼付!$H:$H,HP同意貼付!H:H)),1,0),"")</f>
        <v/>
      </c>
      <c r="O48" s="290" t="str">
        <f>IF(B48&lt;&gt;"",IF(B48=TEXT((_xlfn.XLOOKUP($J48,HP同意貼付!$H:$H,HP同意貼付!G:G)),"yyyy/mm/dd"),1,0),"")</f>
        <v/>
      </c>
      <c r="P48" s="290" t="str">
        <f>IF(C48&lt;&gt;"",IF(C48=(_xlfn.XLOOKUP($J48,HP同意貼付!$H:$H,HP同意貼付!B:B)),1,0),"")</f>
        <v/>
      </c>
      <c r="Q48" s="290" t="str">
        <f>IF(D48&lt;&gt;"",IF(D48=(_xlfn.XLOOKUP($J48,HP同意貼付!$H:$H,HP同意貼付!C:C)),1,0),"")</f>
        <v/>
      </c>
      <c r="R48" s="290" t="str">
        <f>IF(E48&lt;&gt;"",IF(E48=(_xlfn.XLOOKUP($J48,HP同意貼付!$H:$H,HP同意貼付!D:D)),1,0),"")</f>
        <v/>
      </c>
      <c r="S48" s="290" t="str">
        <f>IF(F48&lt;&gt;"",IF(F48=(_xlfn.XLOOKUP($J48,HP同意貼付!$H:$H,HP同意貼付!E:E)),1,0),"")</f>
        <v/>
      </c>
      <c r="T48" s="290" t="str">
        <f>IF(K48&lt;&gt;"",IF(K48=(_xlfn.XLOOKUP($J48,HP同意貼付!$H:$H,HP同意貼付!K:K)),1,0),"")</f>
        <v/>
      </c>
      <c r="U48" s="290" t="str">
        <f>IF(L48&lt;&gt;"",IF(L48=(_xlfn.XLOOKUP($J48,HP同意貼付!$H:$H,HP同意貼付!A:A)),1,0),"")</f>
        <v/>
      </c>
    </row>
    <row r="49" spans="1:21" x14ac:dyDescent="0.15">
      <c r="A49" s="290" t="str">
        <f>IF(受験者名簿!C55="","",受験者名簿!A55)</f>
        <v/>
      </c>
      <c r="B49" s="291" t="str">
        <f>IF(受験者名簿!J55="","",TEXT(SUBSTITUTE(受験者名簿!J55,".","/"),"yyyy/mm/dd"))</f>
        <v/>
      </c>
      <c r="C49" s="290" t="str">
        <f>IF(受験者名簿!C55="","",TRIM(受験者名簿!C55))</f>
        <v/>
      </c>
      <c r="D49" s="290" t="str">
        <f>IF(受験者名簿!D55="","",TRIM(受験者名簿!D55))</f>
        <v/>
      </c>
      <c r="E49" s="290" t="str">
        <f>IF(受験者名簿!E55="","",DBCS(TRIM(PHONETIC(受験者名簿!E55))))</f>
        <v/>
      </c>
      <c r="F49" s="290" t="str">
        <f>IF(受験者名簿!F55="","",DBCS(TRIM(PHONETIC(受験者名簿!F55))))</f>
        <v/>
      </c>
      <c r="G49" s="291" t="str">
        <f>IF(受験者名簿!L55="","",受験者名簿!L55)</f>
        <v/>
      </c>
      <c r="H49" s="291" t="str">
        <f>IF(G49="","",IF(受験者名簿!M55="","後",受験者名簿!M55))</f>
        <v/>
      </c>
      <c r="I49" s="291" t="str">
        <f>IF(受験者名簿!N55="","",受験者名簿!N55)</f>
        <v/>
      </c>
      <c r="J49" s="290" t="str">
        <f>IF(受験者名簿!I55="","",TRIM(受験者名簿!I55))</f>
        <v/>
      </c>
      <c r="K49" s="291" t="str">
        <f>IF($C49="","",受験申込書!$N$51)</f>
        <v/>
      </c>
      <c r="L49" s="290" t="str">
        <f>IF(C49="","",受験申込書!$M$13)</f>
        <v/>
      </c>
      <c r="M49" s="290" t="str">
        <f t="shared" si="0"/>
        <v>なし</v>
      </c>
      <c r="N49" s="290" t="str">
        <f>IF(J49&lt;&gt;"",IF(J49=(_xlfn.XLOOKUP($J49,HP同意貼付!$H:$H,HP同意貼付!H:H)),1,0),"")</f>
        <v/>
      </c>
      <c r="O49" s="290" t="str">
        <f>IF(B49&lt;&gt;"",IF(B49=TEXT((_xlfn.XLOOKUP($J49,HP同意貼付!$H:$H,HP同意貼付!G:G)),"yyyy/mm/dd"),1,0),"")</f>
        <v/>
      </c>
      <c r="P49" s="290" t="str">
        <f>IF(C49&lt;&gt;"",IF(C49=(_xlfn.XLOOKUP($J49,HP同意貼付!$H:$H,HP同意貼付!B:B)),1,0),"")</f>
        <v/>
      </c>
      <c r="Q49" s="290" t="str">
        <f>IF(D49&lt;&gt;"",IF(D49=(_xlfn.XLOOKUP($J49,HP同意貼付!$H:$H,HP同意貼付!C:C)),1,0),"")</f>
        <v/>
      </c>
      <c r="R49" s="290" t="str">
        <f>IF(E49&lt;&gt;"",IF(E49=(_xlfn.XLOOKUP($J49,HP同意貼付!$H:$H,HP同意貼付!D:D)),1,0),"")</f>
        <v/>
      </c>
      <c r="S49" s="290" t="str">
        <f>IF(F49&lt;&gt;"",IF(F49=(_xlfn.XLOOKUP($J49,HP同意貼付!$H:$H,HP同意貼付!E:E)),1,0),"")</f>
        <v/>
      </c>
      <c r="T49" s="290" t="str">
        <f>IF(K49&lt;&gt;"",IF(K49=(_xlfn.XLOOKUP($J49,HP同意貼付!$H:$H,HP同意貼付!K:K)),1,0),"")</f>
        <v/>
      </c>
      <c r="U49" s="290" t="str">
        <f>IF(L49&lt;&gt;"",IF(L49=(_xlfn.XLOOKUP($J49,HP同意貼付!$H:$H,HP同意貼付!A:A)),1,0),"")</f>
        <v/>
      </c>
    </row>
    <row r="50" spans="1:21" x14ac:dyDescent="0.15">
      <c r="A50" s="290" t="str">
        <f>IF(受験者名簿!C56="","",受験者名簿!A56)</f>
        <v/>
      </c>
      <c r="B50" s="291" t="str">
        <f>IF(受験者名簿!J56="","",TEXT(SUBSTITUTE(受験者名簿!J56,".","/"),"yyyy/mm/dd"))</f>
        <v/>
      </c>
      <c r="C50" s="290" t="str">
        <f>IF(受験者名簿!C56="","",TRIM(受験者名簿!C56))</f>
        <v/>
      </c>
      <c r="D50" s="290" t="str">
        <f>IF(受験者名簿!D56="","",TRIM(受験者名簿!D56))</f>
        <v/>
      </c>
      <c r="E50" s="290" t="str">
        <f>IF(受験者名簿!E56="","",DBCS(TRIM(PHONETIC(受験者名簿!E56))))</f>
        <v/>
      </c>
      <c r="F50" s="290" t="str">
        <f>IF(受験者名簿!F56="","",DBCS(TRIM(PHONETIC(受験者名簿!F56))))</f>
        <v/>
      </c>
      <c r="G50" s="291" t="str">
        <f>IF(受験者名簿!L56="","",受験者名簿!L56)</f>
        <v/>
      </c>
      <c r="H50" s="291" t="str">
        <f>IF(G50="","",IF(受験者名簿!M56="","後",受験者名簿!M56))</f>
        <v/>
      </c>
      <c r="I50" s="291" t="str">
        <f>IF(受験者名簿!N56="","",受験者名簿!N56)</f>
        <v/>
      </c>
      <c r="J50" s="290" t="str">
        <f>IF(受験者名簿!I56="","",TRIM(受験者名簿!I56))</f>
        <v/>
      </c>
      <c r="K50" s="291" t="str">
        <f>IF($C50="","",受験申込書!$N$51)</f>
        <v/>
      </c>
      <c r="L50" s="290" t="str">
        <f>IF(C50="","",受験申込書!$M$13)</f>
        <v/>
      </c>
      <c r="M50" s="290" t="str">
        <f t="shared" si="0"/>
        <v>なし</v>
      </c>
      <c r="N50" s="290" t="str">
        <f>IF(J50&lt;&gt;"",IF(J50=(_xlfn.XLOOKUP($J50,HP同意貼付!$H:$H,HP同意貼付!H:H)),1,0),"")</f>
        <v/>
      </c>
      <c r="O50" s="290" t="str">
        <f>IF(B50&lt;&gt;"",IF(B50=TEXT((_xlfn.XLOOKUP($J50,HP同意貼付!$H:$H,HP同意貼付!G:G)),"yyyy/mm/dd"),1,0),"")</f>
        <v/>
      </c>
      <c r="P50" s="290" t="str">
        <f>IF(C50&lt;&gt;"",IF(C50=(_xlfn.XLOOKUP($J50,HP同意貼付!$H:$H,HP同意貼付!B:B)),1,0),"")</f>
        <v/>
      </c>
      <c r="Q50" s="290" t="str">
        <f>IF(D50&lt;&gt;"",IF(D50=(_xlfn.XLOOKUP($J50,HP同意貼付!$H:$H,HP同意貼付!C:C)),1,0),"")</f>
        <v/>
      </c>
      <c r="R50" s="290" t="str">
        <f>IF(E50&lt;&gt;"",IF(E50=(_xlfn.XLOOKUP($J50,HP同意貼付!$H:$H,HP同意貼付!D:D)),1,0),"")</f>
        <v/>
      </c>
      <c r="S50" s="290" t="str">
        <f>IF(F50&lt;&gt;"",IF(F50=(_xlfn.XLOOKUP($J50,HP同意貼付!$H:$H,HP同意貼付!E:E)),1,0),"")</f>
        <v/>
      </c>
      <c r="T50" s="290" t="str">
        <f>IF(K50&lt;&gt;"",IF(K50=(_xlfn.XLOOKUP($J50,HP同意貼付!$H:$H,HP同意貼付!K:K)),1,0),"")</f>
        <v/>
      </c>
      <c r="U50" s="290" t="str">
        <f>IF(L50&lt;&gt;"",IF(L50=(_xlfn.XLOOKUP($J50,HP同意貼付!$H:$H,HP同意貼付!A:A)),1,0),"")</f>
        <v/>
      </c>
    </row>
    <row r="51" spans="1:21" x14ac:dyDescent="0.15">
      <c r="A51" s="290" t="str">
        <f>IF(受験者名簿!C57="","",受験者名簿!A57)</f>
        <v/>
      </c>
      <c r="B51" s="291" t="str">
        <f>IF(受験者名簿!J57="","",TEXT(SUBSTITUTE(受験者名簿!J57,".","/"),"yyyy/mm/dd"))</f>
        <v/>
      </c>
      <c r="C51" s="290" t="str">
        <f>IF(受験者名簿!C57="","",TRIM(受験者名簿!C57))</f>
        <v/>
      </c>
      <c r="D51" s="290" t="str">
        <f>IF(受験者名簿!D57="","",TRIM(受験者名簿!D57))</f>
        <v/>
      </c>
      <c r="E51" s="290" t="str">
        <f>IF(受験者名簿!E57="","",DBCS(TRIM(PHONETIC(受験者名簿!E57))))</f>
        <v/>
      </c>
      <c r="F51" s="290" t="str">
        <f>IF(受験者名簿!F57="","",DBCS(TRIM(PHONETIC(受験者名簿!F57))))</f>
        <v/>
      </c>
      <c r="G51" s="291" t="str">
        <f>IF(受験者名簿!L57="","",受験者名簿!L57)</f>
        <v/>
      </c>
      <c r="H51" s="291" t="str">
        <f>IF(G51="","",IF(受験者名簿!M57="","後",受験者名簿!M57))</f>
        <v/>
      </c>
      <c r="I51" s="291" t="str">
        <f>IF(受験者名簿!N57="","",受験者名簿!N57)</f>
        <v/>
      </c>
      <c r="J51" s="290" t="str">
        <f>IF(受験者名簿!I57="","",TRIM(受験者名簿!I57))</f>
        <v/>
      </c>
      <c r="K51" s="291" t="str">
        <f>IF($C51="","",受験申込書!$N$51)</f>
        <v/>
      </c>
      <c r="L51" s="290" t="str">
        <f>IF(C51="","",受験申込書!$M$13)</f>
        <v/>
      </c>
      <c r="M51" s="290" t="str">
        <f t="shared" si="0"/>
        <v>なし</v>
      </c>
      <c r="N51" s="290" t="str">
        <f>IF(J51&lt;&gt;"",IF(J51=(_xlfn.XLOOKUP($J51,HP同意貼付!$H:$H,HP同意貼付!H:H)),1,0),"")</f>
        <v/>
      </c>
      <c r="O51" s="290" t="str">
        <f>IF(B51&lt;&gt;"",IF(B51=TEXT((_xlfn.XLOOKUP($J51,HP同意貼付!$H:$H,HP同意貼付!G:G)),"yyyy/mm/dd"),1,0),"")</f>
        <v/>
      </c>
      <c r="P51" s="290" t="str">
        <f>IF(C51&lt;&gt;"",IF(C51=(_xlfn.XLOOKUP($J51,HP同意貼付!$H:$H,HP同意貼付!B:B)),1,0),"")</f>
        <v/>
      </c>
      <c r="Q51" s="290" t="str">
        <f>IF(D51&lt;&gt;"",IF(D51=(_xlfn.XLOOKUP($J51,HP同意貼付!$H:$H,HP同意貼付!C:C)),1,0),"")</f>
        <v/>
      </c>
      <c r="R51" s="290" t="str">
        <f>IF(E51&lt;&gt;"",IF(E51=(_xlfn.XLOOKUP($J51,HP同意貼付!$H:$H,HP同意貼付!D:D)),1,0),"")</f>
        <v/>
      </c>
      <c r="S51" s="290" t="str">
        <f>IF(F51&lt;&gt;"",IF(F51=(_xlfn.XLOOKUP($J51,HP同意貼付!$H:$H,HP同意貼付!E:E)),1,0),"")</f>
        <v/>
      </c>
      <c r="T51" s="290" t="str">
        <f>IF(K51&lt;&gt;"",IF(K51=(_xlfn.XLOOKUP($J51,HP同意貼付!$H:$H,HP同意貼付!K:K)),1,0),"")</f>
        <v/>
      </c>
      <c r="U51" s="290" t="str">
        <f>IF(L51&lt;&gt;"",IF(L51=(_xlfn.XLOOKUP($J51,HP同意貼付!$H:$H,HP同意貼付!A:A)),1,0),"")</f>
        <v/>
      </c>
    </row>
    <row r="52" spans="1:21" x14ac:dyDescent="0.15">
      <c r="A52" s="290" t="str">
        <f>IF(受験者名簿!C58="","",受験者名簿!A58)</f>
        <v/>
      </c>
      <c r="B52" s="291" t="str">
        <f>IF(受験者名簿!J58="","",TEXT(SUBSTITUTE(受験者名簿!J58,".","/"),"yyyy/mm/dd"))</f>
        <v/>
      </c>
      <c r="C52" s="290" t="str">
        <f>IF(受験者名簿!C58="","",TRIM(受験者名簿!C58))</f>
        <v/>
      </c>
      <c r="D52" s="290" t="str">
        <f>IF(受験者名簿!D58="","",TRIM(受験者名簿!D58))</f>
        <v/>
      </c>
      <c r="E52" s="290" t="str">
        <f>IF(受験者名簿!E58="","",DBCS(TRIM(PHONETIC(受験者名簿!E58))))</f>
        <v/>
      </c>
      <c r="F52" s="290" t="str">
        <f>IF(受験者名簿!F58="","",DBCS(TRIM(PHONETIC(受験者名簿!F58))))</f>
        <v/>
      </c>
      <c r="G52" s="291" t="str">
        <f>IF(受験者名簿!L58="","",受験者名簿!L58)</f>
        <v/>
      </c>
      <c r="H52" s="291" t="str">
        <f>IF(G52="","",IF(受験者名簿!M58="","後",受験者名簿!M58))</f>
        <v/>
      </c>
      <c r="I52" s="291" t="str">
        <f>IF(受験者名簿!N58="","",受験者名簿!N58)</f>
        <v/>
      </c>
      <c r="J52" s="290" t="str">
        <f>IF(受験者名簿!I58="","",TRIM(受験者名簿!I58))</f>
        <v/>
      </c>
      <c r="K52" s="291" t="str">
        <f>IF($C52="","",受験申込書!$N$51)</f>
        <v/>
      </c>
      <c r="L52" s="290" t="str">
        <f>IF(C52="","",受験申込書!$M$13)</f>
        <v/>
      </c>
      <c r="M52" s="290" t="str">
        <f t="shared" si="0"/>
        <v>なし</v>
      </c>
      <c r="N52" s="290" t="str">
        <f>IF(J52&lt;&gt;"",IF(J52=(_xlfn.XLOOKUP($J52,HP同意貼付!$H:$H,HP同意貼付!H:H)),1,0),"")</f>
        <v/>
      </c>
      <c r="O52" s="290" t="str">
        <f>IF(B52&lt;&gt;"",IF(B52=TEXT((_xlfn.XLOOKUP($J52,HP同意貼付!$H:$H,HP同意貼付!G:G)),"yyyy/mm/dd"),1,0),"")</f>
        <v/>
      </c>
      <c r="P52" s="290" t="str">
        <f>IF(C52&lt;&gt;"",IF(C52=(_xlfn.XLOOKUP($J52,HP同意貼付!$H:$H,HP同意貼付!B:B)),1,0),"")</f>
        <v/>
      </c>
      <c r="Q52" s="290" t="str">
        <f>IF(D52&lt;&gt;"",IF(D52=(_xlfn.XLOOKUP($J52,HP同意貼付!$H:$H,HP同意貼付!C:C)),1,0),"")</f>
        <v/>
      </c>
      <c r="R52" s="290" t="str">
        <f>IF(E52&lt;&gt;"",IF(E52=(_xlfn.XLOOKUP($J52,HP同意貼付!$H:$H,HP同意貼付!D:D)),1,0),"")</f>
        <v/>
      </c>
      <c r="S52" s="290" t="str">
        <f>IF(F52&lt;&gt;"",IF(F52=(_xlfn.XLOOKUP($J52,HP同意貼付!$H:$H,HP同意貼付!E:E)),1,0),"")</f>
        <v/>
      </c>
      <c r="T52" s="290" t="str">
        <f>IF(K52&lt;&gt;"",IF(K52=(_xlfn.XLOOKUP($J52,HP同意貼付!$H:$H,HP同意貼付!K:K)),1,0),"")</f>
        <v/>
      </c>
      <c r="U52" s="290" t="str">
        <f>IF(L52&lt;&gt;"",IF(L52=(_xlfn.XLOOKUP($J52,HP同意貼付!$H:$H,HP同意貼付!A:A)),1,0),"")</f>
        <v/>
      </c>
    </row>
    <row r="53" spans="1:21" x14ac:dyDescent="0.15">
      <c r="A53" s="290" t="str">
        <f>IF(受験者名簿!C59="","",受験者名簿!A59)</f>
        <v/>
      </c>
      <c r="B53" s="291" t="str">
        <f>IF(受験者名簿!J59="","",TEXT(SUBSTITUTE(受験者名簿!J59,".","/"),"yyyy/mm/dd"))</f>
        <v/>
      </c>
      <c r="C53" s="290" t="str">
        <f>IF(受験者名簿!C59="","",TRIM(受験者名簿!C59))</f>
        <v/>
      </c>
      <c r="D53" s="290" t="str">
        <f>IF(受験者名簿!D59="","",TRIM(受験者名簿!D59))</f>
        <v/>
      </c>
      <c r="E53" s="290" t="str">
        <f>IF(受験者名簿!E59="","",DBCS(TRIM(PHONETIC(受験者名簿!E59))))</f>
        <v/>
      </c>
      <c r="F53" s="290" t="str">
        <f>IF(受験者名簿!F59="","",DBCS(TRIM(PHONETIC(受験者名簿!F59))))</f>
        <v/>
      </c>
      <c r="G53" s="291" t="str">
        <f>IF(受験者名簿!L59="","",受験者名簿!L59)</f>
        <v/>
      </c>
      <c r="H53" s="291" t="str">
        <f>IF(G53="","",IF(受験者名簿!M59="","後",受験者名簿!M59))</f>
        <v/>
      </c>
      <c r="I53" s="291" t="str">
        <f>IF(受験者名簿!N59="","",受験者名簿!N59)</f>
        <v/>
      </c>
      <c r="J53" s="290" t="str">
        <f>IF(受験者名簿!I59="","",TRIM(受験者名簿!I59))</f>
        <v/>
      </c>
      <c r="K53" s="291" t="str">
        <f>IF($C53="","",受験申込書!$N$51)</f>
        <v/>
      </c>
      <c r="L53" s="290" t="str">
        <f>IF(C53="","",受験申込書!$M$13)</f>
        <v/>
      </c>
      <c r="M53" s="290" t="str">
        <f t="shared" si="0"/>
        <v>なし</v>
      </c>
      <c r="N53" s="290" t="str">
        <f>IF(J53&lt;&gt;"",IF(J53=(_xlfn.XLOOKUP($J53,HP同意貼付!$H:$H,HP同意貼付!H:H)),1,0),"")</f>
        <v/>
      </c>
      <c r="O53" s="290" t="str">
        <f>IF(B53&lt;&gt;"",IF(B53=TEXT((_xlfn.XLOOKUP($J53,HP同意貼付!$H:$H,HP同意貼付!G:G)),"yyyy/mm/dd"),1,0),"")</f>
        <v/>
      </c>
      <c r="P53" s="290" t="str">
        <f>IF(C53&lt;&gt;"",IF(C53=(_xlfn.XLOOKUP($J53,HP同意貼付!$H:$H,HP同意貼付!B:B)),1,0),"")</f>
        <v/>
      </c>
      <c r="Q53" s="290" t="str">
        <f>IF(D53&lt;&gt;"",IF(D53=(_xlfn.XLOOKUP($J53,HP同意貼付!$H:$H,HP同意貼付!C:C)),1,0),"")</f>
        <v/>
      </c>
      <c r="R53" s="290" t="str">
        <f>IF(E53&lt;&gt;"",IF(E53=(_xlfn.XLOOKUP($J53,HP同意貼付!$H:$H,HP同意貼付!D:D)),1,0),"")</f>
        <v/>
      </c>
      <c r="S53" s="290" t="str">
        <f>IF(F53&lt;&gt;"",IF(F53=(_xlfn.XLOOKUP($J53,HP同意貼付!$H:$H,HP同意貼付!E:E)),1,0),"")</f>
        <v/>
      </c>
      <c r="T53" s="290" t="str">
        <f>IF(K53&lt;&gt;"",IF(K53=(_xlfn.XLOOKUP($J53,HP同意貼付!$H:$H,HP同意貼付!K:K)),1,0),"")</f>
        <v/>
      </c>
      <c r="U53" s="290" t="str">
        <f>IF(L53&lt;&gt;"",IF(L53=(_xlfn.XLOOKUP($J53,HP同意貼付!$H:$H,HP同意貼付!A:A)),1,0),"")</f>
        <v/>
      </c>
    </row>
    <row r="54" spans="1:21" x14ac:dyDescent="0.15">
      <c r="A54" s="290" t="str">
        <f>IF(受験者名簿!C60="","",受験者名簿!A60)</f>
        <v/>
      </c>
      <c r="B54" s="291" t="str">
        <f>IF(受験者名簿!J60="","",TEXT(SUBSTITUTE(受験者名簿!J60,".","/"),"yyyy/mm/dd"))</f>
        <v/>
      </c>
      <c r="C54" s="290" t="str">
        <f>IF(受験者名簿!C60="","",TRIM(受験者名簿!C60))</f>
        <v/>
      </c>
      <c r="D54" s="290" t="str">
        <f>IF(受験者名簿!D60="","",TRIM(受験者名簿!D60))</f>
        <v/>
      </c>
      <c r="E54" s="290" t="str">
        <f>IF(受験者名簿!E60="","",DBCS(TRIM(PHONETIC(受験者名簿!E60))))</f>
        <v/>
      </c>
      <c r="F54" s="290" t="str">
        <f>IF(受験者名簿!F60="","",DBCS(TRIM(PHONETIC(受験者名簿!F60))))</f>
        <v/>
      </c>
      <c r="G54" s="291" t="str">
        <f>IF(受験者名簿!L60="","",受験者名簿!L60)</f>
        <v/>
      </c>
      <c r="H54" s="291" t="str">
        <f>IF(G54="","",IF(受験者名簿!M60="","後",受験者名簿!M60))</f>
        <v/>
      </c>
      <c r="I54" s="291" t="str">
        <f>IF(受験者名簿!N60="","",受験者名簿!N60)</f>
        <v/>
      </c>
      <c r="J54" s="290" t="str">
        <f>IF(受験者名簿!I60="","",TRIM(受験者名簿!I60))</f>
        <v/>
      </c>
      <c r="K54" s="291" t="str">
        <f>IF($C54="","",受験申込書!$N$51)</f>
        <v/>
      </c>
      <c r="L54" s="290" t="str">
        <f>IF(C54="","",受験申込書!$M$13)</f>
        <v/>
      </c>
      <c r="M54" s="290" t="str">
        <f t="shared" si="0"/>
        <v>なし</v>
      </c>
      <c r="N54" s="290" t="str">
        <f>IF(J54&lt;&gt;"",IF(J54=(_xlfn.XLOOKUP($J54,HP同意貼付!$H:$H,HP同意貼付!H:H)),1,0),"")</f>
        <v/>
      </c>
      <c r="O54" s="290" t="str">
        <f>IF(B54&lt;&gt;"",IF(B54=TEXT((_xlfn.XLOOKUP($J54,HP同意貼付!$H:$H,HP同意貼付!G:G)),"yyyy/mm/dd"),1,0),"")</f>
        <v/>
      </c>
      <c r="P54" s="290" t="str">
        <f>IF(C54&lt;&gt;"",IF(C54=(_xlfn.XLOOKUP($J54,HP同意貼付!$H:$H,HP同意貼付!B:B)),1,0),"")</f>
        <v/>
      </c>
      <c r="Q54" s="290" t="str">
        <f>IF(D54&lt;&gt;"",IF(D54=(_xlfn.XLOOKUP($J54,HP同意貼付!$H:$H,HP同意貼付!C:C)),1,0),"")</f>
        <v/>
      </c>
      <c r="R54" s="290" t="str">
        <f>IF(E54&lt;&gt;"",IF(E54=(_xlfn.XLOOKUP($J54,HP同意貼付!$H:$H,HP同意貼付!D:D)),1,0),"")</f>
        <v/>
      </c>
      <c r="S54" s="290" t="str">
        <f>IF(F54&lt;&gt;"",IF(F54=(_xlfn.XLOOKUP($J54,HP同意貼付!$H:$H,HP同意貼付!E:E)),1,0),"")</f>
        <v/>
      </c>
      <c r="T54" s="290" t="str">
        <f>IF(K54&lt;&gt;"",IF(K54=(_xlfn.XLOOKUP($J54,HP同意貼付!$H:$H,HP同意貼付!K:K)),1,0),"")</f>
        <v/>
      </c>
      <c r="U54" s="290" t="str">
        <f>IF(L54&lt;&gt;"",IF(L54=(_xlfn.XLOOKUP($J54,HP同意貼付!$H:$H,HP同意貼付!A:A)),1,0),"")</f>
        <v/>
      </c>
    </row>
    <row r="55" spans="1:21" x14ac:dyDescent="0.15">
      <c r="A55" s="290" t="str">
        <f>IF(受験者名簿!C61="","",受験者名簿!A61)</f>
        <v/>
      </c>
      <c r="B55" s="291" t="str">
        <f>IF(受験者名簿!J61="","",TEXT(SUBSTITUTE(受験者名簿!J61,".","/"),"yyyy/mm/dd"))</f>
        <v/>
      </c>
      <c r="C55" s="290" t="str">
        <f>IF(受験者名簿!C61="","",TRIM(受験者名簿!C61))</f>
        <v/>
      </c>
      <c r="D55" s="290" t="str">
        <f>IF(受験者名簿!D61="","",TRIM(受験者名簿!D61))</f>
        <v/>
      </c>
      <c r="E55" s="290" t="str">
        <f>IF(受験者名簿!E61="","",DBCS(TRIM(PHONETIC(受験者名簿!E61))))</f>
        <v/>
      </c>
      <c r="F55" s="290" t="str">
        <f>IF(受験者名簿!F61="","",DBCS(TRIM(PHONETIC(受験者名簿!F61))))</f>
        <v/>
      </c>
      <c r="G55" s="291" t="str">
        <f>IF(受験者名簿!L61="","",受験者名簿!L61)</f>
        <v/>
      </c>
      <c r="H55" s="291" t="str">
        <f>IF(G55="","",IF(受験者名簿!M61="","後",受験者名簿!M61))</f>
        <v/>
      </c>
      <c r="I55" s="291" t="str">
        <f>IF(受験者名簿!N61="","",受験者名簿!N61)</f>
        <v/>
      </c>
      <c r="J55" s="290" t="str">
        <f>IF(受験者名簿!I61="","",TRIM(受験者名簿!I61))</f>
        <v/>
      </c>
      <c r="K55" s="291" t="str">
        <f>IF($C55="","",受験申込書!$N$51)</f>
        <v/>
      </c>
      <c r="L55" s="290" t="str">
        <f>IF(C55="","",受験申込書!$M$13)</f>
        <v/>
      </c>
      <c r="M55" s="290" t="str">
        <f t="shared" si="0"/>
        <v>なし</v>
      </c>
      <c r="N55" s="290" t="str">
        <f>IF(J55&lt;&gt;"",IF(J55=(_xlfn.XLOOKUP($J55,HP同意貼付!$H:$H,HP同意貼付!H:H)),1,0),"")</f>
        <v/>
      </c>
      <c r="O55" s="290" t="str">
        <f>IF(B55&lt;&gt;"",IF(B55=TEXT((_xlfn.XLOOKUP($J55,HP同意貼付!$H:$H,HP同意貼付!G:G)),"yyyy/mm/dd"),1,0),"")</f>
        <v/>
      </c>
      <c r="P55" s="290" t="str">
        <f>IF(C55&lt;&gt;"",IF(C55=(_xlfn.XLOOKUP($J55,HP同意貼付!$H:$H,HP同意貼付!B:B)),1,0),"")</f>
        <v/>
      </c>
      <c r="Q55" s="290" t="str">
        <f>IF(D55&lt;&gt;"",IF(D55=(_xlfn.XLOOKUP($J55,HP同意貼付!$H:$H,HP同意貼付!C:C)),1,0),"")</f>
        <v/>
      </c>
      <c r="R55" s="290" t="str">
        <f>IF(E55&lt;&gt;"",IF(E55=(_xlfn.XLOOKUP($J55,HP同意貼付!$H:$H,HP同意貼付!D:D)),1,0),"")</f>
        <v/>
      </c>
      <c r="S55" s="290" t="str">
        <f>IF(F55&lt;&gt;"",IF(F55=(_xlfn.XLOOKUP($J55,HP同意貼付!$H:$H,HP同意貼付!E:E)),1,0),"")</f>
        <v/>
      </c>
      <c r="T55" s="290" t="str">
        <f>IF(K55&lt;&gt;"",IF(K55=(_xlfn.XLOOKUP($J55,HP同意貼付!$H:$H,HP同意貼付!K:K)),1,0),"")</f>
        <v/>
      </c>
      <c r="U55" s="290" t="str">
        <f>IF(L55&lt;&gt;"",IF(L55=(_xlfn.XLOOKUP($J55,HP同意貼付!$H:$H,HP同意貼付!A:A)),1,0),"")</f>
        <v/>
      </c>
    </row>
    <row r="56" spans="1:21" x14ac:dyDescent="0.15">
      <c r="A56" s="290" t="str">
        <f>IF(受験者名簿!C62="","",受験者名簿!A62)</f>
        <v/>
      </c>
      <c r="B56" s="291" t="str">
        <f>IF(受験者名簿!J62="","",TEXT(SUBSTITUTE(受験者名簿!J62,".","/"),"yyyy/mm/dd"))</f>
        <v/>
      </c>
      <c r="C56" s="290" t="str">
        <f>IF(受験者名簿!C62="","",TRIM(受験者名簿!C62))</f>
        <v/>
      </c>
      <c r="D56" s="290" t="str">
        <f>IF(受験者名簿!D62="","",TRIM(受験者名簿!D62))</f>
        <v/>
      </c>
      <c r="E56" s="290" t="str">
        <f>IF(受験者名簿!E62="","",DBCS(TRIM(PHONETIC(受験者名簿!E62))))</f>
        <v/>
      </c>
      <c r="F56" s="290" t="str">
        <f>IF(受験者名簿!F62="","",DBCS(TRIM(PHONETIC(受験者名簿!F62))))</f>
        <v/>
      </c>
      <c r="G56" s="291" t="str">
        <f>IF(受験者名簿!L62="","",受験者名簿!L62)</f>
        <v/>
      </c>
      <c r="H56" s="291" t="str">
        <f>IF(G56="","",IF(受験者名簿!M62="","後",受験者名簿!M62))</f>
        <v/>
      </c>
      <c r="I56" s="291" t="str">
        <f>IF(受験者名簿!N62="","",受験者名簿!N62)</f>
        <v/>
      </c>
      <c r="J56" s="290" t="str">
        <f>IF(受験者名簿!I62="","",TRIM(受験者名簿!I62))</f>
        <v/>
      </c>
      <c r="K56" s="291" t="str">
        <f>IF($C56="","",受験申込書!$N$51)</f>
        <v/>
      </c>
      <c r="L56" s="290" t="str">
        <f>IF(C56="","",受験申込書!$M$13)</f>
        <v/>
      </c>
      <c r="M56" s="290" t="str">
        <f t="shared" si="0"/>
        <v>なし</v>
      </c>
      <c r="N56" s="290" t="str">
        <f>IF(J56&lt;&gt;"",IF(J56=(_xlfn.XLOOKUP($J56,HP同意貼付!$H:$H,HP同意貼付!H:H)),1,0),"")</f>
        <v/>
      </c>
      <c r="O56" s="290" t="str">
        <f>IF(B56&lt;&gt;"",IF(B56=TEXT((_xlfn.XLOOKUP($J56,HP同意貼付!$H:$H,HP同意貼付!G:G)),"yyyy/mm/dd"),1,0),"")</f>
        <v/>
      </c>
      <c r="P56" s="290" t="str">
        <f>IF(C56&lt;&gt;"",IF(C56=(_xlfn.XLOOKUP($J56,HP同意貼付!$H:$H,HP同意貼付!B:B)),1,0),"")</f>
        <v/>
      </c>
      <c r="Q56" s="290" t="str">
        <f>IF(D56&lt;&gt;"",IF(D56=(_xlfn.XLOOKUP($J56,HP同意貼付!$H:$H,HP同意貼付!C:C)),1,0),"")</f>
        <v/>
      </c>
      <c r="R56" s="290" t="str">
        <f>IF(E56&lt;&gt;"",IF(E56=(_xlfn.XLOOKUP($J56,HP同意貼付!$H:$H,HP同意貼付!D:D)),1,0),"")</f>
        <v/>
      </c>
      <c r="S56" s="290" t="str">
        <f>IF(F56&lt;&gt;"",IF(F56=(_xlfn.XLOOKUP($J56,HP同意貼付!$H:$H,HP同意貼付!E:E)),1,0),"")</f>
        <v/>
      </c>
      <c r="T56" s="290" t="str">
        <f>IF(K56&lt;&gt;"",IF(K56=(_xlfn.XLOOKUP($J56,HP同意貼付!$H:$H,HP同意貼付!K:K)),1,0),"")</f>
        <v/>
      </c>
      <c r="U56" s="290" t="str">
        <f>IF(L56&lt;&gt;"",IF(L56=(_xlfn.XLOOKUP($J56,HP同意貼付!$H:$H,HP同意貼付!A:A)),1,0),"")</f>
        <v/>
      </c>
    </row>
    <row r="57" spans="1:21" x14ac:dyDescent="0.15">
      <c r="A57" s="290" t="str">
        <f>IF(受験者名簿!C63="","",受験者名簿!A63)</f>
        <v/>
      </c>
      <c r="B57" s="291" t="str">
        <f>IF(受験者名簿!J63="","",TEXT(SUBSTITUTE(受験者名簿!J63,".","/"),"yyyy/mm/dd"))</f>
        <v/>
      </c>
      <c r="C57" s="290" t="str">
        <f>IF(受験者名簿!C63="","",TRIM(受験者名簿!C63))</f>
        <v/>
      </c>
      <c r="D57" s="290" t="str">
        <f>IF(受験者名簿!D63="","",TRIM(受験者名簿!D63))</f>
        <v/>
      </c>
      <c r="E57" s="290" t="str">
        <f>IF(受験者名簿!E63="","",DBCS(TRIM(PHONETIC(受験者名簿!E63))))</f>
        <v/>
      </c>
      <c r="F57" s="290" t="str">
        <f>IF(受験者名簿!F63="","",DBCS(TRIM(PHONETIC(受験者名簿!F63))))</f>
        <v/>
      </c>
      <c r="G57" s="291" t="str">
        <f>IF(受験者名簿!L63="","",受験者名簿!L63)</f>
        <v/>
      </c>
      <c r="H57" s="291" t="str">
        <f>IF(G57="","",IF(受験者名簿!M63="","後",受験者名簿!M63))</f>
        <v/>
      </c>
      <c r="I57" s="291" t="str">
        <f>IF(受験者名簿!N63="","",受験者名簿!N63)</f>
        <v/>
      </c>
      <c r="J57" s="290" t="str">
        <f>IF(受験者名簿!I63="","",TRIM(受験者名簿!I63))</f>
        <v/>
      </c>
      <c r="K57" s="291" t="str">
        <f>IF($C57="","",受験申込書!$N$51)</f>
        <v/>
      </c>
      <c r="L57" s="290" t="str">
        <f>IF(C57="","",受験申込書!$M$13)</f>
        <v/>
      </c>
      <c r="M57" s="290" t="str">
        <f t="shared" si="0"/>
        <v>なし</v>
      </c>
      <c r="N57" s="290" t="str">
        <f>IF(J57&lt;&gt;"",IF(J57=(_xlfn.XLOOKUP($J57,HP同意貼付!$H:$H,HP同意貼付!H:H)),1,0),"")</f>
        <v/>
      </c>
      <c r="O57" s="290" t="str">
        <f>IF(B57&lt;&gt;"",IF(B57=TEXT((_xlfn.XLOOKUP($J57,HP同意貼付!$H:$H,HP同意貼付!G:G)),"yyyy/mm/dd"),1,0),"")</f>
        <v/>
      </c>
      <c r="P57" s="290" t="str">
        <f>IF(C57&lt;&gt;"",IF(C57=(_xlfn.XLOOKUP($J57,HP同意貼付!$H:$H,HP同意貼付!B:B)),1,0),"")</f>
        <v/>
      </c>
      <c r="Q57" s="290" t="str">
        <f>IF(D57&lt;&gt;"",IF(D57=(_xlfn.XLOOKUP($J57,HP同意貼付!$H:$H,HP同意貼付!C:C)),1,0),"")</f>
        <v/>
      </c>
      <c r="R57" s="290" t="str">
        <f>IF(E57&lt;&gt;"",IF(E57=(_xlfn.XLOOKUP($J57,HP同意貼付!$H:$H,HP同意貼付!D:D)),1,0),"")</f>
        <v/>
      </c>
      <c r="S57" s="290" t="str">
        <f>IF(F57&lt;&gt;"",IF(F57=(_xlfn.XLOOKUP($J57,HP同意貼付!$H:$H,HP同意貼付!E:E)),1,0),"")</f>
        <v/>
      </c>
      <c r="T57" s="290" t="str">
        <f>IF(K57&lt;&gt;"",IF(K57=(_xlfn.XLOOKUP($J57,HP同意貼付!$H:$H,HP同意貼付!K:K)),1,0),"")</f>
        <v/>
      </c>
      <c r="U57" s="290" t="str">
        <f>IF(L57&lt;&gt;"",IF(L57=(_xlfn.XLOOKUP($J57,HP同意貼付!$H:$H,HP同意貼付!A:A)),1,0),"")</f>
        <v/>
      </c>
    </row>
    <row r="58" spans="1:21" x14ac:dyDescent="0.15">
      <c r="A58" s="290" t="str">
        <f>IF(受験者名簿!C64="","",受験者名簿!A64)</f>
        <v/>
      </c>
      <c r="B58" s="291" t="str">
        <f>IF(受験者名簿!J64="","",TEXT(SUBSTITUTE(受験者名簿!J64,".","/"),"yyyy/mm/dd"))</f>
        <v/>
      </c>
      <c r="C58" s="290" t="str">
        <f>IF(受験者名簿!C64="","",TRIM(受験者名簿!C64))</f>
        <v/>
      </c>
      <c r="D58" s="290" t="str">
        <f>IF(受験者名簿!D64="","",TRIM(受験者名簿!D64))</f>
        <v/>
      </c>
      <c r="E58" s="290" t="str">
        <f>IF(受験者名簿!E64="","",DBCS(TRIM(PHONETIC(受験者名簿!E64))))</f>
        <v/>
      </c>
      <c r="F58" s="290" t="str">
        <f>IF(受験者名簿!F64="","",DBCS(TRIM(PHONETIC(受験者名簿!F64))))</f>
        <v/>
      </c>
      <c r="G58" s="291" t="str">
        <f>IF(受験者名簿!L64="","",受験者名簿!L64)</f>
        <v/>
      </c>
      <c r="H58" s="291" t="str">
        <f>IF(G58="","",IF(受験者名簿!M64="","後",受験者名簿!M64))</f>
        <v/>
      </c>
      <c r="I58" s="291" t="str">
        <f>IF(受験者名簿!N64="","",受験者名簿!N64)</f>
        <v/>
      </c>
      <c r="J58" s="290" t="str">
        <f>IF(受験者名簿!I64="","",TRIM(受験者名簿!I64))</f>
        <v/>
      </c>
      <c r="K58" s="291" t="str">
        <f>IF($C58="","",受験申込書!$N$51)</f>
        <v/>
      </c>
      <c r="L58" s="290" t="str">
        <f>IF(C58="","",受験申込書!$M$13)</f>
        <v/>
      </c>
      <c r="M58" s="290" t="str">
        <f t="shared" si="0"/>
        <v>なし</v>
      </c>
      <c r="N58" s="290" t="str">
        <f>IF(J58&lt;&gt;"",IF(J58=(_xlfn.XLOOKUP($J58,HP同意貼付!$H:$H,HP同意貼付!H:H)),1,0),"")</f>
        <v/>
      </c>
      <c r="O58" s="290" t="str">
        <f>IF(B58&lt;&gt;"",IF(B58=TEXT((_xlfn.XLOOKUP($J58,HP同意貼付!$H:$H,HP同意貼付!G:G)),"yyyy/mm/dd"),1,0),"")</f>
        <v/>
      </c>
      <c r="P58" s="290" t="str">
        <f>IF(C58&lt;&gt;"",IF(C58=(_xlfn.XLOOKUP($J58,HP同意貼付!$H:$H,HP同意貼付!B:B)),1,0),"")</f>
        <v/>
      </c>
      <c r="Q58" s="290" t="str">
        <f>IF(D58&lt;&gt;"",IF(D58=(_xlfn.XLOOKUP($J58,HP同意貼付!$H:$H,HP同意貼付!C:C)),1,0),"")</f>
        <v/>
      </c>
      <c r="R58" s="290" t="str">
        <f>IF(E58&lt;&gt;"",IF(E58=(_xlfn.XLOOKUP($J58,HP同意貼付!$H:$H,HP同意貼付!D:D)),1,0),"")</f>
        <v/>
      </c>
      <c r="S58" s="290" t="str">
        <f>IF(F58&lt;&gt;"",IF(F58=(_xlfn.XLOOKUP($J58,HP同意貼付!$H:$H,HP同意貼付!E:E)),1,0),"")</f>
        <v/>
      </c>
      <c r="T58" s="290" t="str">
        <f>IF(K58&lt;&gt;"",IF(K58=(_xlfn.XLOOKUP($J58,HP同意貼付!$H:$H,HP同意貼付!K:K)),1,0),"")</f>
        <v/>
      </c>
      <c r="U58" s="290" t="str">
        <f>IF(L58&lt;&gt;"",IF(L58=(_xlfn.XLOOKUP($J58,HP同意貼付!$H:$H,HP同意貼付!A:A)),1,0),"")</f>
        <v/>
      </c>
    </row>
    <row r="59" spans="1:21" x14ac:dyDescent="0.15">
      <c r="A59" s="290" t="str">
        <f>IF(受験者名簿!C65="","",受験者名簿!A65)</f>
        <v/>
      </c>
      <c r="B59" s="291" t="str">
        <f>IF(受験者名簿!J65="","",TEXT(SUBSTITUTE(受験者名簿!J65,".","/"),"yyyy/mm/dd"))</f>
        <v/>
      </c>
      <c r="C59" s="290" t="str">
        <f>IF(受験者名簿!C65="","",TRIM(受験者名簿!C65))</f>
        <v/>
      </c>
      <c r="D59" s="290" t="str">
        <f>IF(受験者名簿!D65="","",TRIM(受験者名簿!D65))</f>
        <v/>
      </c>
      <c r="E59" s="290" t="str">
        <f>IF(受験者名簿!E65="","",DBCS(TRIM(PHONETIC(受験者名簿!E65))))</f>
        <v/>
      </c>
      <c r="F59" s="290" t="str">
        <f>IF(受験者名簿!F65="","",DBCS(TRIM(PHONETIC(受験者名簿!F65))))</f>
        <v/>
      </c>
      <c r="G59" s="291" t="str">
        <f>IF(受験者名簿!L65="","",受験者名簿!L65)</f>
        <v/>
      </c>
      <c r="H59" s="291" t="str">
        <f>IF(G59="","",IF(受験者名簿!M65="","後",受験者名簿!M65))</f>
        <v/>
      </c>
      <c r="I59" s="291" t="str">
        <f>IF(受験者名簿!N65="","",受験者名簿!N65)</f>
        <v/>
      </c>
      <c r="J59" s="290" t="str">
        <f>IF(受験者名簿!I65="","",TRIM(受験者名簿!I65))</f>
        <v/>
      </c>
      <c r="K59" s="291" t="str">
        <f>IF($C59="","",受験申込書!$N$51)</f>
        <v/>
      </c>
      <c r="L59" s="290" t="str">
        <f>IF(C59="","",受験申込書!$M$13)</f>
        <v/>
      </c>
      <c r="M59" s="290" t="str">
        <f t="shared" si="0"/>
        <v>なし</v>
      </c>
      <c r="N59" s="290" t="str">
        <f>IF(J59&lt;&gt;"",IF(J59=(_xlfn.XLOOKUP($J59,HP同意貼付!$H:$H,HP同意貼付!H:H)),1,0),"")</f>
        <v/>
      </c>
      <c r="O59" s="290" t="str">
        <f>IF(B59&lt;&gt;"",IF(B59=TEXT((_xlfn.XLOOKUP($J59,HP同意貼付!$H:$H,HP同意貼付!G:G)),"yyyy/mm/dd"),1,0),"")</f>
        <v/>
      </c>
      <c r="P59" s="290" t="str">
        <f>IF(C59&lt;&gt;"",IF(C59=(_xlfn.XLOOKUP($J59,HP同意貼付!$H:$H,HP同意貼付!B:B)),1,0),"")</f>
        <v/>
      </c>
      <c r="Q59" s="290" t="str">
        <f>IF(D59&lt;&gt;"",IF(D59=(_xlfn.XLOOKUP($J59,HP同意貼付!$H:$H,HP同意貼付!C:C)),1,0),"")</f>
        <v/>
      </c>
      <c r="R59" s="290" t="str">
        <f>IF(E59&lt;&gt;"",IF(E59=(_xlfn.XLOOKUP($J59,HP同意貼付!$H:$H,HP同意貼付!D:D)),1,0),"")</f>
        <v/>
      </c>
      <c r="S59" s="290" t="str">
        <f>IF(F59&lt;&gt;"",IF(F59=(_xlfn.XLOOKUP($J59,HP同意貼付!$H:$H,HP同意貼付!E:E)),1,0),"")</f>
        <v/>
      </c>
      <c r="T59" s="290" t="str">
        <f>IF(K59&lt;&gt;"",IF(K59=(_xlfn.XLOOKUP($J59,HP同意貼付!$H:$H,HP同意貼付!K:K)),1,0),"")</f>
        <v/>
      </c>
      <c r="U59" s="290" t="str">
        <f>IF(L59&lt;&gt;"",IF(L59=(_xlfn.XLOOKUP($J59,HP同意貼付!$H:$H,HP同意貼付!A:A)),1,0),"")</f>
        <v/>
      </c>
    </row>
    <row r="60" spans="1:21" x14ac:dyDescent="0.15">
      <c r="A60" s="290" t="str">
        <f>IF(受験者名簿!C66="","",受験者名簿!A66)</f>
        <v/>
      </c>
      <c r="B60" s="291" t="str">
        <f>IF(受験者名簿!J66="","",TEXT(SUBSTITUTE(受験者名簿!J66,".","/"),"yyyy/mm/dd"))</f>
        <v/>
      </c>
      <c r="C60" s="290" t="str">
        <f>IF(受験者名簿!C66="","",TRIM(受験者名簿!C66))</f>
        <v/>
      </c>
      <c r="D60" s="290" t="str">
        <f>IF(受験者名簿!D66="","",TRIM(受験者名簿!D66))</f>
        <v/>
      </c>
      <c r="E60" s="290" t="str">
        <f>IF(受験者名簿!E66="","",DBCS(TRIM(PHONETIC(受験者名簿!E66))))</f>
        <v/>
      </c>
      <c r="F60" s="290" t="str">
        <f>IF(受験者名簿!F66="","",DBCS(TRIM(PHONETIC(受験者名簿!F66))))</f>
        <v/>
      </c>
      <c r="G60" s="291" t="str">
        <f>IF(受験者名簿!L66="","",受験者名簿!L66)</f>
        <v/>
      </c>
      <c r="H60" s="291" t="str">
        <f>IF(G60="","",IF(受験者名簿!M66="","後",受験者名簿!M66))</f>
        <v/>
      </c>
      <c r="I60" s="291" t="str">
        <f>IF(受験者名簿!N66="","",受験者名簿!N66)</f>
        <v/>
      </c>
      <c r="J60" s="290" t="str">
        <f>IF(受験者名簿!I66="","",TRIM(受験者名簿!I66))</f>
        <v/>
      </c>
      <c r="K60" s="291" t="str">
        <f>IF($C60="","",受験申込書!$N$51)</f>
        <v/>
      </c>
      <c r="L60" s="290" t="str">
        <f>IF(C60="","",受験申込書!$M$13)</f>
        <v/>
      </c>
      <c r="M60" s="290" t="str">
        <f t="shared" si="0"/>
        <v>なし</v>
      </c>
      <c r="N60" s="290" t="str">
        <f>IF(J60&lt;&gt;"",IF(J60=(_xlfn.XLOOKUP($J60,HP同意貼付!$H:$H,HP同意貼付!H:H)),1,0),"")</f>
        <v/>
      </c>
      <c r="O60" s="290" t="str">
        <f>IF(B60&lt;&gt;"",IF(B60=TEXT((_xlfn.XLOOKUP($J60,HP同意貼付!$H:$H,HP同意貼付!G:G)),"yyyy/mm/dd"),1,0),"")</f>
        <v/>
      </c>
      <c r="P60" s="290" t="str">
        <f>IF(C60&lt;&gt;"",IF(C60=(_xlfn.XLOOKUP($J60,HP同意貼付!$H:$H,HP同意貼付!B:B)),1,0),"")</f>
        <v/>
      </c>
      <c r="Q60" s="290" t="str">
        <f>IF(D60&lt;&gt;"",IF(D60=(_xlfn.XLOOKUP($J60,HP同意貼付!$H:$H,HP同意貼付!C:C)),1,0),"")</f>
        <v/>
      </c>
      <c r="R60" s="290" t="str">
        <f>IF(E60&lt;&gt;"",IF(E60=(_xlfn.XLOOKUP($J60,HP同意貼付!$H:$H,HP同意貼付!D:D)),1,0),"")</f>
        <v/>
      </c>
      <c r="S60" s="290" t="str">
        <f>IF(F60&lt;&gt;"",IF(F60=(_xlfn.XLOOKUP($J60,HP同意貼付!$H:$H,HP同意貼付!E:E)),1,0),"")</f>
        <v/>
      </c>
      <c r="T60" s="290" t="str">
        <f>IF(K60&lt;&gt;"",IF(K60=(_xlfn.XLOOKUP($J60,HP同意貼付!$H:$H,HP同意貼付!K:K)),1,0),"")</f>
        <v/>
      </c>
      <c r="U60" s="290" t="str">
        <f>IF(L60&lt;&gt;"",IF(L60=(_xlfn.XLOOKUP($J60,HP同意貼付!$H:$H,HP同意貼付!A:A)),1,0),"")</f>
        <v/>
      </c>
    </row>
    <row r="61" spans="1:21" x14ac:dyDescent="0.15">
      <c r="A61" s="290" t="str">
        <f>IF(受験者名簿!C67="","",受験者名簿!A67)</f>
        <v/>
      </c>
      <c r="B61" s="291" t="str">
        <f>IF(受験者名簿!J67="","",TEXT(SUBSTITUTE(受験者名簿!J67,".","/"),"yyyy/mm/dd"))</f>
        <v/>
      </c>
      <c r="C61" s="290" t="str">
        <f>IF(受験者名簿!C67="","",TRIM(受験者名簿!C67))</f>
        <v/>
      </c>
      <c r="D61" s="290" t="str">
        <f>IF(受験者名簿!D67="","",TRIM(受験者名簿!D67))</f>
        <v/>
      </c>
      <c r="E61" s="290" t="str">
        <f>IF(受験者名簿!E67="","",DBCS(TRIM(PHONETIC(受験者名簿!E67))))</f>
        <v/>
      </c>
      <c r="F61" s="290" t="str">
        <f>IF(受験者名簿!F67="","",DBCS(TRIM(PHONETIC(受験者名簿!F67))))</f>
        <v/>
      </c>
      <c r="G61" s="291" t="str">
        <f>IF(受験者名簿!L67="","",受験者名簿!L67)</f>
        <v/>
      </c>
      <c r="H61" s="291" t="str">
        <f>IF(G61="","",IF(受験者名簿!M67="","後",受験者名簿!M67))</f>
        <v/>
      </c>
      <c r="I61" s="291" t="str">
        <f>IF(受験者名簿!N67="","",受験者名簿!N67)</f>
        <v/>
      </c>
      <c r="J61" s="290" t="str">
        <f>IF(受験者名簿!I67="","",TRIM(受験者名簿!I67))</f>
        <v/>
      </c>
      <c r="K61" s="291" t="str">
        <f>IF($C61="","",受験申込書!$N$51)</f>
        <v/>
      </c>
      <c r="L61" s="290" t="str">
        <f>IF(C61="","",受験申込書!$M$13)</f>
        <v/>
      </c>
      <c r="M61" s="290" t="str">
        <f t="shared" si="0"/>
        <v>なし</v>
      </c>
      <c r="N61" s="290" t="str">
        <f>IF(J61&lt;&gt;"",IF(J61=(_xlfn.XLOOKUP($J61,HP同意貼付!$H:$H,HP同意貼付!H:H)),1,0),"")</f>
        <v/>
      </c>
      <c r="O61" s="290" t="str">
        <f>IF(B61&lt;&gt;"",IF(B61=TEXT((_xlfn.XLOOKUP($J61,HP同意貼付!$H:$H,HP同意貼付!G:G)),"yyyy/mm/dd"),1,0),"")</f>
        <v/>
      </c>
      <c r="P61" s="290" t="str">
        <f>IF(C61&lt;&gt;"",IF(C61=(_xlfn.XLOOKUP($J61,HP同意貼付!$H:$H,HP同意貼付!B:B)),1,0),"")</f>
        <v/>
      </c>
      <c r="Q61" s="290" t="str">
        <f>IF(D61&lt;&gt;"",IF(D61=(_xlfn.XLOOKUP($J61,HP同意貼付!$H:$H,HP同意貼付!C:C)),1,0),"")</f>
        <v/>
      </c>
      <c r="R61" s="290" t="str">
        <f>IF(E61&lt;&gt;"",IF(E61=(_xlfn.XLOOKUP($J61,HP同意貼付!$H:$H,HP同意貼付!D:D)),1,0),"")</f>
        <v/>
      </c>
      <c r="S61" s="290" t="str">
        <f>IF(F61&lt;&gt;"",IF(F61=(_xlfn.XLOOKUP($J61,HP同意貼付!$H:$H,HP同意貼付!E:E)),1,0),"")</f>
        <v/>
      </c>
      <c r="T61" s="290" t="str">
        <f>IF(K61&lt;&gt;"",IF(K61=(_xlfn.XLOOKUP($J61,HP同意貼付!$H:$H,HP同意貼付!K:K)),1,0),"")</f>
        <v/>
      </c>
      <c r="U61" s="290" t="str">
        <f>IF(L61&lt;&gt;"",IF(L61=(_xlfn.XLOOKUP($J61,HP同意貼付!$H:$H,HP同意貼付!A:A)),1,0),"")</f>
        <v/>
      </c>
    </row>
    <row r="62" spans="1:21" x14ac:dyDescent="0.15">
      <c r="A62" s="290" t="str">
        <f>IF(受験者名簿!C68="","",受験者名簿!A68)</f>
        <v/>
      </c>
      <c r="B62" s="291" t="str">
        <f>IF(受験者名簿!J68="","",TEXT(SUBSTITUTE(受験者名簿!J68,".","/"),"yyyy/mm/dd"))</f>
        <v/>
      </c>
      <c r="C62" s="290" t="str">
        <f>IF(受験者名簿!C68="","",TRIM(受験者名簿!C68))</f>
        <v/>
      </c>
      <c r="D62" s="290" t="str">
        <f>IF(受験者名簿!D68="","",TRIM(受験者名簿!D68))</f>
        <v/>
      </c>
      <c r="E62" s="290" t="str">
        <f>IF(受験者名簿!E68="","",DBCS(TRIM(PHONETIC(受験者名簿!E68))))</f>
        <v/>
      </c>
      <c r="F62" s="290" t="str">
        <f>IF(受験者名簿!F68="","",DBCS(TRIM(PHONETIC(受験者名簿!F68))))</f>
        <v/>
      </c>
      <c r="G62" s="291" t="str">
        <f>IF(受験者名簿!L68="","",受験者名簿!L68)</f>
        <v/>
      </c>
      <c r="H62" s="291" t="str">
        <f>IF(G62="","",IF(受験者名簿!M68="","後",受験者名簿!M68))</f>
        <v/>
      </c>
      <c r="I62" s="291" t="str">
        <f>IF(受験者名簿!N68="","",受験者名簿!N68)</f>
        <v/>
      </c>
      <c r="J62" s="290" t="str">
        <f>IF(受験者名簿!I68="","",TRIM(受験者名簿!I68))</f>
        <v/>
      </c>
      <c r="K62" s="291" t="str">
        <f>IF($C62="","",受験申込書!$N$51)</f>
        <v/>
      </c>
      <c r="L62" s="290" t="str">
        <f>IF(C62="","",受験申込書!$M$13)</f>
        <v/>
      </c>
      <c r="M62" s="290" t="str">
        <f t="shared" si="0"/>
        <v>なし</v>
      </c>
      <c r="N62" s="290" t="str">
        <f>IF(J62&lt;&gt;"",IF(J62=(_xlfn.XLOOKUP($J62,HP同意貼付!$H:$H,HP同意貼付!H:H)),1,0),"")</f>
        <v/>
      </c>
      <c r="O62" s="290" t="str">
        <f>IF(B62&lt;&gt;"",IF(B62=TEXT((_xlfn.XLOOKUP($J62,HP同意貼付!$H:$H,HP同意貼付!G:G)),"yyyy/mm/dd"),1,0),"")</f>
        <v/>
      </c>
      <c r="P62" s="290" t="str">
        <f>IF(C62&lt;&gt;"",IF(C62=(_xlfn.XLOOKUP($J62,HP同意貼付!$H:$H,HP同意貼付!B:B)),1,0),"")</f>
        <v/>
      </c>
      <c r="Q62" s="290" t="str">
        <f>IF(D62&lt;&gt;"",IF(D62=(_xlfn.XLOOKUP($J62,HP同意貼付!$H:$H,HP同意貼付!C:C)),1,0),"")</f>
        <v/>
      </c>
      <c r="R62" s="290" t="str">
        <f>IF(E62&lt;&gt;"",IF(E62=(_xlfn.XLOOKUP($J62,HP同意貼付!$H:$H,HP同意貼付!D:D)),1,0),"")</f>
        <v/>
      </c>
      <c r="S62" s="290" t="str">
        <f>IF(F62&lt;&gt;"",IF(F62=(_xlfn.XLOOKUP($J62,HP同意貼付!$H:$H,HP同意貼付!E:E)),1,0),"")</f>
        <v/>
      </c>
      <c r="T62" s="290" t="str">
        <f>IF(K62&lt;&gt;"",IF(K62=(_xlfn.XLOOKUP($J62,HP同意貼付!$H:$H,HP同意貼付!K:K)),1,0),"")</f>
        <v/>
      </c>
      <c r="U62" s="290" t="str">
        <f>IF(L62&lt;&gt;"",IF(L62=(_xlfn.XLOOKUP($J62,HP同意貼付!$H:$H,HP同意貼付!A:A)),1,0),"")</f>
        <v/>
      </c>
    </row>
    <row r="63" spans="1:21" x14ac:dyDescent="0.15">
      <c r="A63" s="290" t="str">
        <f>IF(受験者名簿!C69="","",受験者名簿!A69)</f>
        <v/>
      </c>
      <c r="B63" s="291" t="str">
        <f>IF(受験者名簿!J69="","",TEXT(SUBSTITUTE(受験者名簿!J69,".","/"),"yyyy/mm/dd"))</f>
        <v/>
      </c>
      <c r="C63" s="290" t="str">
        <f>IF(受験者名簿!C69="","",TRIM(受験者名簿!C69))</f>
        <v/>
      </c>
      <c r="D63" s="290" t="str">
        <f>IF(受験者名簿!D69="","",TRIM(受験者名簿!D69))</f>
        <v/>
      </c>
      <c r="E63" s="290" t="str">
        <f>IF(受験者名簿!E69="","",DBCS(TRIM(PHONETIC(受験者名簿!E69))))</f>
        <v/>
      </c>
      <c r="F63" s="290" t="str">
        <f>IF(受験者名簿!F69="","",DBCS(TRIM(PHONETIC(受験者名簿!F69))))</f>
        <v/>
      </c>
      <c r="G63" s="291" t="str">
        <f>IF(受験者名簿!L69="","",受験者名簿!L69)</f>
        <v/>
      </c>
      <c r="H63" s="291" t="str">
        <f>IF(G63="","",IF(受験者名簿!M69="","後",受験者名簿!M69))</f>
        <v/>
      </c>
      <c r="I63" s="291" t="str">
        <f>IF(受験者名簿!N69="","",受験者名簿!N69)</f>
        <v/>
      </c>
      <c r="J63" s="290" t="str">
        <f>IF(受験者名簿!I69="","",TRIM(受験者名簿!I69))</f>
        <v/>
      </c>
      <c r="K63" s="291" t="str">
        <f>IF($C63="","",受験申込書!$N$51)</f>
        <v/>
      </c>
      <c r="L63" s="290" t="str">
        <f>IF(C63="","",受験申込書!$M$13)</f>
        <v/>
      </c>
      <c r="M63" s="290" t="str">
        <f t="shared" si="0"/>
        <v>なし</v>
      </c>
      <c r="N63" s="290" t="str">
        <f>IF(J63&lt;&gt;"",IF(J63=(_xlfn.XLOOKUP($J63,HP同意貼付!$H:$H,HP同意貼付!H:H)),1,0),"")</f>
        <v/>
      </c>
      <c r="O63" s="290" t="str">
        <f>IF(B63&lt;&gt;"",IF(B63=TEXT((_xlfn.XLOOKUP($J63,HP同意貼付!$H:$H,HP同意貼付!G:G)),"yyyy/mm/dd"),1,0),"")</f>
        <v/>
      </c>
      <c r="P63" s="290" t="str">
        <f>IF(C63&lt;&gt;"",IF(C63=(_xlfn.XLOOKUP($J63,HP同意貼付!$H:$H,HP同意貼付!B:B)),1,0),"")</f>
        <v/>
      </c>
      <c r="Q63" s="290" t="str">
        <f>IF(D63&lt;&gt;"",IF(D63=(_xlfn.XLOOKUP($J63,HP同意貼付!$H:$H,HP同意貼付!C:C)),1,0),"")</f>
        <v/>
      </c>
      <c r="R63" s="290" t="str">
        <f>IF(E63&lt;&gt;"",IF(E63=(_xlfn.XLOOKUP($J63,HP同意貼付!$H:$H,HP同意貼付!D:D)),1,0),"")</f>
        <v/>
      </c>
      <c r="S63" s="290" t="str">
        <f>IF(F63&lt;&gt;"",IF(F63=(_xlfn.XLOOKUP($J63,HP同意貼付!$H:$H,HP同意貼付!E:E)),1,0),"")</f>
        <v/>
      </c>
      <c r="T63" s="290" t="str">
        <f>IF(K63&lt;&gt;"",IF(K63=(_xlfn.XLOOKUP($J63,HP同意貼付!$H:$H,HP同意貼付!K:K)),1,0),"")</f>
        <v/>
      </c>
      <c r="U63" s="290" t="str">
        <f>IF(L63&lt;&gt;"",IF(L63=(_xlfn.XLOOKUP($J63,HP同意貼付!$H:$H,HP同意貼付!A:A)),1,0),"")</f>
        <v/>
      </c>
    </row>
    <row r="64" spans="1:21" x14ac:dyDescent="0.15">
      <c r="A64" s="290" t="str">
        <f>IF(受験者名簿!C70="","",受験者名簿!A70)</f>
        <v/>
      </c>
      <c r="B64" s="291" t="str">
        <f>IF(受験者名簿!J70="","",TEXT(SUBSTITUTE(受験者名簿!J70,".","/"),"yyyy/mm/dd"))</f>
        <v/>
      </c>
      <c r="C64" s="290" t="str">
        <f>IF(受験者名簿!C70="","",TRIM(受験者名簿!C70))</f>
        <v/>
      </c>
      <c r="D64" s="290" t="str">
        <f>IF(受験者名簿!D70="","",TRIM(受験者名簿!D70))</f>
        <v/>
      </c>
      <c r="E64" s="290" t="str">
        <f>IF(受験者名簿!E70="","",DBCS(TRIM(PHONETIC(受験者名簿!E70))))</f>
        <v/>
      </c>
      <c r="F64" s="290" t="str">
        <f>IF(受験者名簿!F70="","",DBCS(TRIM(PHONETIC(受験者名簿!F70))))</f>
        <v/>
      </c>
      <c r="G64" s="291" t="str">
        <f>IF(受験者名簿!L70="","",受験者名簿!L70)</f>
        <v/>
      </c>
      <c r="H64" s="291" t="str">
        <f>IF(G64="","",IF(受験者名簿!M70="","後",受験者名簿!M70))</f>
        <v/>
      </c>
      <c r="I64" s="291" t="str">
        <f>IF(受験者名簿!N70="","",受験者名簿!N70)</f>
        <v/>
      </c>
      <c r="J64" s="290" t="str">
        <f>IF(受験者名簿!I70="","",TRIM(受験者名簿!I70))</f>
        <v/>
      </c>
      <c r="K64" s="291" t="str">
        <f>IF($C64="","",受験申込書!$N$51)</f>
        <v/>
      </c>
      <c r="L64" s="290" t="str">
        <f>IF(C64="","",受験申込書!$M$13)</f>
        <v/>
      </c>
      <c r="M64" s="290" t="str">
        <f t="shared" si="0"/>
        <v>なし</v>
      </c>
      <c r="N64" s="290" t="str">
        <f>IF(J64&lt;&gt;"",IF(J64=(_xlfn.XLOOKUP($J64,HP同意貼付!$H:$H,HP同意貼付!H:H)),1,0),"")</f>
        <v/>
      </c>
      <c r="O64" s="290" t="str">
        <f>IF(B64&lt;&gt;"",IF(B64=TEXT((_xlfn.XLOOKUP($J64,HP同意貼付!$H:$H,HP同意貼付!G:G)),"yyyy/mm/dd"),1,0),"")</f>
        <v/>
      </c>
      <c r="P64" s="290" t="str">
        <f>IF(C64&lt;&gt;"",IF(C64=(_xlfn.XLOOKUP($J64,HP同意貼付!$H:$H,HP同意貼付!B:B)),1,0),"")</f>
        <v/>
      </c>
      <c r="Q64" s="290" t="str">
        <f>IF(D64&lt;&gt;"",IF(D64=(_xlfn.XLOOKUP($J64,HP同意貼付!$H:$H,HP同意貼付!C:C)),1,0),"")</f>
        <v/>
      </c>
      <c r="R64" s="290" t="str">
        <f>IF(E64&lt;&gt;"",IF(E64=(_xlfn.XLOOKUP($J64,HP同意貼付!$H:$H,HP同意貼付!D:D)),1,0),"")</f>
        <v/>
      </c>
      <c r="S64" s="290" t="str">
        <f>IF(F64&lt;&gt;"",IF(F64=(_xlfn.XLOOKUP($J64,HP同意貼付!$H:$H,HP同意貼付!E:E)),1,0),"")</f>
        <v/>
      </c>
      <c r="T64" s="290" t="str">
        <f>IF(K64&lt;&gt;"",IF(K64=(_xlfn.XLOOKUP($J64,HP同意貼付!$H:$H,HP同意貼付!K:K)),1,0),"")</f>
        <v/>
      </c>
      <c r="U64" s="290" t="str">
        <f>IF(L64&lt;&gt;"",IF(L64=(_xlfn.XLOOKUP($J64,HP同意貼付!$H:$H,HP同意貼付!A:A)),1,0),"")</f>
        <v/>
      </c>
    </row>
    <row r="65" spans="1:21" x14ac:dyDescent="0.15">
      <c r="A65" s="290" t="str">
        <f>IF(受験者名簿!C71="","",受験者名簿!A71)</f>
        <v/>
      </c>
      <c r="B65" s="291" t="str">
        <f>IF(受験者名簿!J71="","",TEXT(SUBSTITUTE(受験者名簿!J71,".","/"),"yyyy/mm/dd"))</f>
        <v/>
      </c>
      <c r="C65" s="290" t="str">
        <f>IF(受験者名簿!C71="","",TRIM(受験者名簿!C71))</f>
        <v/>
      </c>
      <c r="D65" s="290" t="str">
        <f>IF(受験者名簿!D71="","",TRIM(受験者名簿!D71))</f>
        <v/>
      </c>
      <c r="E65" s="290" t="str">
        <f>IF(受験者名簿!E71="","",DBCS(TRIM(PHONETIC(受験者名簿!E71))))</f>
        <v/>
      </c>
      <c r="F65" s="290" t="str">
        <f>IF(受験者名簿!F71="","",DBCS(TRIM(PHONETIC(受験者名簿!F71))))</f>
        <v/>
      </c>
      <c r="G65" s="291" t="str">
        <f>IF(受験者名簿!L71="","",受験者名簿!L71)</f>
        <v/>
      </c>
      <c r="H65" s="291" t="str">
        <f>IF(G65="","",IF(受験者名簿!M71="","後",受験者名簿!M71))</f>
        <v/>
      </c>
      <c r="I65" s="291" t="str">
        <f>IF(受験者名簿!N71="","",受験者名簿!N71)</f>
        <v/>
      </c>
      <c r="J65" s="290" t="str">
        <f>IF(受験者名簿!I71="","",TRIM(受験者名簿!I71))</f>
        <v/>
      </c>
      <c r="K65" s="291" t="str">
        <f>IF($C65="","",受験申込書!$N$51)</f>
        <v/>
      </c>
      <c r="L65" s="290" t="str">
        <f>IF(C65="","",受験申込書!$M$13)</f>
        <v/>
      </c>
      <c r="M65" s="290" t="str">
        <f t="shared" si="0"/>
        <v>なし</v>
      </c>
      <c r="N65" s="290" t="str">
        <f>IF(J65&lt;&gt;"",IF(J65=(_xlfn.XLOOKUP($J65,HP同意貼付!$H:$H,HP同意貼付!H:H)),1,0),"")</f>
        <v/>
      </c>
      <c r="O65" s="290" t="str">
        <f>IF(B65&lt;&gt;"",IF(B65=TEXT((_xlfn.XLOOKUP($J65,HP同意貼付!$H:$H,HP同意貼付!G:G)),"yyyy/mm/dd"),1,0),"")</f>
        <v/>
      </c>
      <c r="P65" s="290" t="str">
        <f>IF(C65&lt;&gt;"",IF(C65=(_xlfn.XLOOKUP($J65,HP同意貼付!$H:$H,HP同意貼付!B:B)),1,0),"")</f>
        <v/>
      </c>
      <c r="Q65" s="290" t="str">
        <f>IF(D65&lt;&gt;"",IF(D65=(_xlfn.XLOOKUP($J65,HP同意貼付!$H:$H,HP同意貼付!C:C)),1,0),"")</f>
        <v/>
      </c>
      <c r="R65" s="290" t="str">
        <f>IF(E65&lt;&gt;"",IF(E65=(_xlfn.XLOOKUP($J65,HP同意貼付!$H:$H,HP同意貼付!D:D)),1,0),"")</f>
        <v/>
      </c>
      <c r="S65" s="290" t="str">
        <f>IF(F65&lt;&gt;"",IF(F65=(_xlfn.XLOOKUP($J65,HP同意貼付!$H:$H,HP同意貼付!E:E)),1,0),"")</f>
        <v/>
      </c>
      <c r="T65" s="290" t="str">
        <f>IF(K65&lt;&gt;"",IF(K65=(_xlfn.XLOOKUP($J65,HP同意貼付!$H:$H,HP同意貼付!K:K)),1,0),"")</f>
        <v/>
      </c>
      <c r="U65" s="290" t="str">
        <f>IF(L65&lt;&gt;"",IF(L65=(_xlfn.XLOOKUP($J65,HP同意貼付!$H:$H,HP同意貼付!A:A)),1,0),"")</f>
        <v/>
      </c>
    </row>
    <row r="66" spans="1:21" x14ac:dyDescent="0.15">
      <c r="A66" s="290" t="str">
        <f>IF(受験者名簿!C72="","",受験者名簿!A72)</f>
        <v/>
      </c>
      <c r="B66" s="291" t="str">
        <f>IF(受験者名簿!J72="","",TEXT(SUBSTITUTE(受験者名簿!J72,".","/"),"yyyy/mm/dd"))</f>
        <v/>
      </c>
      <c r="C66" s="290" t="str">
        <f>IF(受験者名簿!C72="","",TRIM(受験者名簿!C72))</f>
        <v/>
      </c>
      <c r="D66" s="290" t="str">
        <f>IF(受験者名簿!D72="","",TRIM(受験者名簿!D72))</f>
        <v/>
      </c>
      <c r="E66" s="290" t="str">
        <f>IF(受験者名簿!E72="","",DBCS(TRIM(PHONETIC(受験者名簿!E72))))</f>
        <v/>
      </c>
      <c r="F66" s="290" t="str">
        <f>IF(受験者名簿!F72="","",DBCS(TRIM(PHONETIC(受験者名簿!F72))))</f>
        <v/>
      </c>
      <c r="G66" s="291" t="str">
        <f>IF(受験者名簿!L72="","",受験者名簿!L72)</f>
        <v/>
      </c>
      <c r="H66" s="291" t="str">
        <f>IF(G66="","",IF(受験者名簿!M72="","後",受験者名簿!M72))</f>
        <v/>
      </c>
      <c r="I66" s="291" t="str">
        <f>IF(受験者名簿!N72="","",受験者名簿!N72)</f>
        <v/>
      </c>
      <c r="J66" s="290" t="str">
        <f>IF(受験者名簿!I72="","",TRIM(受験者名簿!I72))</f>
        <v/>
      </c>
      <c r="K66" s="291" t="str">
        <f>IF($C66="","",受験申込書!$N$51)</f>
        <v/>
      </c>
      <c r="L66" s="290" t="str">
        <f>IF(C66="","",受験申込書!$M$13)</f>
        <v/>
      </c>
      <c r="M66" s="290" t="str">
        <f t="shared" si="0"/>
        <v>なし</v>
      </c>
      <c r="N66" s="290" t="str">
        <f>IF(J66&lt;&gt;"",IF(J66=(_xlfn.XLOOKUP($J66,HP同意貼付!$H:$H,HP同意貼付!H:H)),1,0),"")</f>
        <v/>
      </c>
      <c r="O66" s="290" t="str">
        <f>IF(B66&lt;&gt;"",IF(B66=TEXT((_xlfn.XLOOKUP($J66,HP同意貼付!$H:$H,HP同意貼付!G:G)),"yyyy/mm/dd"),1,0),"")</f>
        <v/>
      </c>
      <c r="P66" s="290" t="str">
        <f>IF(C66&lt;&gt;"",IF(C66=(_xlfn.XLOOKUP($J66,HP同意貼付!$H:$H,HP同意貼付!B:B)),1,0),"")</f>
        <v/>
      </c>
      <c r="Q66" s="290" t="str">
        <f>IF(D66&lt;&gt;"",IF(D66=(_xlfn.XLOOKUP($J66,HP同意貼付!$H:$H,HP同意貼付!C:C)),1,0),"")</f>
        <v/>
      </c>
      <c r="R66" s="290" t="str">
        <f>IF(E66&lt;&gt;"",IF(E66=(_xlfn.XLOOKUP($J66,HP同意貼付!$H:$H,HP同意貼付!D:D)),1,0),"")</f>
        <v/>
      </c>
      <c r="S66" s="290" t="str">
        <f>IF(F66&lt;&gt;"",IF(F66=(_xlfn.XLOOKUP($J66,HP同意貼付!$H:$H,HP同意貼付!E:E)),1,0),"")</f>
        <v/>
      </c>
      <c r="T66" s="290" t="str">
        <f>IF(K66&lt;&gt;"",IF(K66=(_xlfn.XLOOKUP($J66,HP同意貼付!$H:$H,HP同意貼付!K:K)),1,0),"")</f>
        <v/>
      </c>
      <c r="U66" s="290" t="str">
        <f>IF(L66&lt;&gt;"",IF(L66=(_xlfn.XLOOKUP($J66,HP同意貼付!$H:$H,HP同意貼付!A:A)),1,0),"")</f>
        <v/>
      </c>
    </row>
    <row r="67" spans="1:21" x14ac:dyDescent="0.15">
      <c r="A67" s="290" t="str">
        <f>IF(受験者名簿!C73="","",受験者名簿!A73)</f>
        <v/>
      </c>
      <c r="B67" s="291" t="str">
        <f>IF(受験者名簿!J73="","",TEXT(SUBSTITUTE(受験者名簿!J73,".","/"),"yyyy/mm/dd"))</f>
        <v/>
      </c>
      <c r="C67" s="290" t="str">
        <f>IF(受験者名簿!C73="","",TRIM(受験者名簿!C73))</f>
        <v/>
      </c>
      <c r="D67" s="290" t="str">
        <f>IF(受験者名簿!D73="","",TRIM(受験者名簿!D73))</f>
        <v/>
      </c>
      <c r="E67" s="290" t="str">
        <f>IF(受験者名簿!E73="","",DBCS(TRIM(PHONETIC(受験者名簿!E73))))</f>
        <v/>
      </c>
      <c r="F67" s="290" t="str">
        <f>IF(受験者名簿!F73="","",DBCS(TRIM(PHONETIC(受験者名簿!F73))))</f>
        <v/>
      </c>
      <c r="G67" s="291" t="str">
        <f>IF(受験者名簿!L73="","",受験者名簿!L73)</f>
        <v/>
      </c>
      <c r="H67" s="291" t="str">
        <f>IF(G67="","",IF(受験者名簿!M73="","後",受験者名簿!M73))</f>
        <v/>
      </c>
      <c r="I67" s="291" t="str">
        <f>IF(受験者名簿!N73="","",受験者名簿!N73)</f>
        <v/>
      </c>
      <c r="J67" s="290" t="str">
        <f>IF(受験者名簿!I73="","",TRIM(受験者名簿!I73))</f>
        <v/>
      </c>
      <c r="K67" s="291" t="str">
        <f>IF($C67="","",受験申込書!$N$51)</f>
        <v/>
      </c>
      <c r="L67" s="290" t="str">
        <f>IF(C67="","",受験申込書!$M$13)</f>
        <v/>
      </c>
      <c r="M67" s="290" t="str">
        <f t="shared" si="0"/>
        <v>なし</v>
      </c>
      <c r="N67" s="290" t="str">
        <f>IF(J67&lt;&gt;"",IF(J67=(_xlfn.XLOOKUP($J67,HP同意貼付!$H:$H,HP同意貼付!H:H)),1,0),"")</f>
        <v/>
      </c>
      <c r="O67" s="290" t="str">
        <f>IF(B67&lt;&gt;"",IF(B67=TEXT((_xlfn.XLOOKUP($J67,HP同意貼付!$H:$H,HP同意貼付!G:G)),"yyyy/mm/dd"),1,0),"")</f>
        <v/>
      </c>
      <c r="P67" s="290" t="str">
        <f>IF(C67&lt;&gt;"",IF(C67=(_xlfn.XLOOKUP($J67,HP同意貼付!$H:$H,HP同意貼付!B:B)),1,0),"")</f>
        <v/>
      </c>
      <c r="Q67" s="290" t="str">
        <f>IF(D67&lt;&gt;"",IF(D67=(_xlfn.XLOOKUP($J67,HP同意貼付!$H:$H,HP同意貼付!C:C)),1,0),"")</f>
        <v/>
      </c>
      <c r="R67" s="290" t="str">
        <f>IF(E67&lt;&gt;"",IF(E67=(_xlfn.XLOOKUP($J67,HP同意貼付!$H:$H,HP同意貼付!D:D)),1,0),"")</f>
        <v/>
      </c>
      <c r="S67" s="290" t="str">
        <f>IF(F67&lt;&gt;"",IF(F67=(_xlfn.XLOOKUP($J67,HP同意貼付!$H:$H,HP同意貼付!E:E)),1,0),"")</f>
        <v/>
      </c>
      <c r="T67" s="290" t="str">
        <f>IF(K67&lt;&gt;"",IF(K67=(_xlfn.XLOOKUP($J67,HP同意貼付!$H:$H,HP同意貼付!K:K)),1,0),"")</f>
        <v/>
      </c>
      <c r="U67" s="290" t="str">
        <f>IF(L67&lt;&gt;"",IF(L67=(_xlfn.XLOOKUP($J67,HP同意貼付!$H:$H,HP同意貼付!A:A)),1,0),"")</f>
        <v/>
      </c>
    </row>
    <row r="68" spans="1:21" x14ac:dyDescent="0.15">
      <c r="A68" s="290" t="str">
        <f>IF(受験者名簿!C74="","",受験者名簿!A74)</f>
        <v/>
      </c>
      <c r="B68" s="291" t="str">
        <f>IF(受験者名簿!J74="","",TEXT(SUBSTITUTE(受験者名簿!J74,".","/"),"yyyy/mm/dd"))</f>
        <v/>
      </c>
      <c r="C68" s="290" t="str">
        <f>IF(受験者名簿!C74="","",TRIM(受験者名簿!C74))</f>
        <v/>
      </c>
      <c r="D68" s="290" t="str">
        <f>IF(受験者名簿!D74="","",TRIM(受験者名簿!D74))</f>
        <v/>
      </c>
      <c r="E68" s="290" t="str">
        <f>IF(受験者名簿!E74="","",DBCS(TRIM(PHONETIC(受験者名簿!E74))))</f>
        <v/>
      </c>
      <c r="F68" s="290" t="str">
        <f>IF(受験者名簿!F74="","",DBCS(TRIM(PHONETIC(受験者名簿!F74))))</f>
        <v/>
      </c>
      <c r="G68" s="291" t="str">
        <f>IF(受験者名簿!L74="","",受験者名簿!L74)</f>
        <v/>
      </c>
      <c r="H68" s="291" t="str">
        <f>IF(G68="","",IF(受験者名簿!M74="","後",受験者名簿!M74))</f>
        <v/>
      </c>
      <c r="I68" s="291" t="str">
        <f>IF(受験者名簿!N74="","",受験者名簿!N74)</f>
        <v/>
      </c>
      <c r="J68" s="290" t="str">
        <f>IF(受験者名簿!I74="","",TRIM(受験者名簿!I74))</f>
        <v/>
      </c>
      <c r="K68" s="291" t="str">
        <f>IF($C68="","",受験申込書!$N$51)</f>
        <v/>
      </c>
      <c r="L68" s="290" t="str">
        <f>IF(C68="","",受験申込書!$M$13)</f>
        <v/>
      </c>
      <c r="M68" s="290" t="str">
        <f t="shared" ref="M68:M101" si="1">IFERROR(IF(AND(O68=1,P68=1,Q68=1,R68=1,S68=1,T68=1,U68=1),"あり","なし"),"要確認")</f>
        <v>なし</v>
      </c>
      <c r="N68" s="290" t="str">
        <f>IF(J68&lt;&gt;"",IF(J68=(_xlfn.XLOOKUP($J68,HP同意貼付!$H:$H,HP同意貼付!H:H)),1,0),"")</f>
        <v/>
      </c>
      <c r="O68" s="290" t="str">
        <f>IF(B68&lt;&gt;"",IF(B68=TEXT((_xlfn.XLOOKUP($J68,HP同意貼付!$H:$H,HP同意貼付!G:G)),"yyyy/mm/dd"),1,0),"")</f>
        <v/>
      </c>
      <c r="P68" s="290" t="str">
        <f>IF(C68&lt;&gt;"",IF(C68=(_xlfn.XLOOKUP($J68,HP同意貼付!$H:$H,HP同意貼付!B:B)),1,0),"")</f>
        <v/>
      </c>
      <c r="Q68" s="290" t="str">
        <f>IF(D68&lt;&gt;"",IF(D68=(_xlfn.XLOOKUP($J68,HP同意貼付!$H:$H,HP同意貼付!C:C)),1,0),"")</f>
        <v/>
      </c>
      <c r="R68" s="290" t="str">
        <f>IF(E68&lt;&gt;"",IF(E68=(_xlfn.XLOOKUP($J68,HP同意貼付!$H:$H,HP同意貼付!D:D)),1,0),"")</f>
        <v/>
      </c>
      <c r="S68" s="290" t="str">
        <f>IF(F68&lt;&gt;"",IF(F68=(_xlfn.XLOOKUP($J68,HP同意貼付!$H:$H,HP同意貼付!E:E)),1,0),"")</f>
        <v/>
      </c>
      <c r="T68" s="290" t="str">
        <f>IF(K68&lt;&gt;"",IF(K68=(_xlfn.XLOOKUP($J68,HP同意貼付!$H:$H,HP同意貼付!K:K)),1,0),"")</f>
        <v/>
      </c>
      <c r="U68" s="290" t="str">
        <f>IF(L68&lt;&gt;"",IF(L68=(_xlfn.XLOOKUP($J68,HP同意貼付!$H:$H,HP同意貼付!A:A)),1,0),"")</f>
        <v/>
      </c>
    </row>
    <row r="69" spans="1:21" x14ac:dyDescent="0.15">
      <c r="A69" s="290" t="str">
        <f>IF(受験者名簿!C75="","",受験者名簿!A75)</f>
        <v/>
      </c>
      <c r="B69" s="291" t="str">
        <f>IF(受験者名簿!J75="","",TEXT(SUBSTITUTE(受験者名簿!J75,".","/"),"yyyy/mm/dd"))</f>
        <v/>
      </c>
      <c r="C69" s="290" t="str">
        <f>IF(受験者名簿!C75="","",TRIM(受験者名簿!C75))</f>
        <v/>
      </c>
      <c r="D69" s="290" t="str">
        <f>IF(受験者名簿!D75="","",TRIM(受験者名簿!D75))</f>
        <v/>
      </c>
      <c r="E69" s="290" t="str">
        <f>IF(受験者名簿!E75="","",DBCS(TRIM(PHONETIC(受験者名簿!E75))))</f>
        <v/>
      </c>
      <c r="F69" s="290" t="str">
        <f>IF(受験者名簿!F75="","",DBCS(TRIM(PHONETIC(受験者名簿!F75))))</f>
        <v/>
      </c>
      <c r="G69" s="291" t="str">
        <f>IF(受験者名簿!L75="","",受験者名簿!L75)</f>
        <v/>
      </c>
      <c r="H69" s="291" t="str">
        <f>IF(G69="","",IF(受験者名簿!M75="","後",受験者名簿!M75))</f>
        <v/>
      </c>
      <c r="I69" s="291" t="str">
        <f>IF(受験者名簿!N75="","",受験者名簿!N75)</f>
        <v/>
      </c>
      <c r="J69" s="290" t="str">
        <f>IF(受験者名簿!I75="","",TRIM(受験者名簿!I75))</f>
        <v/>
      </c>
      <c r="K69" s="291" t="str">
        <f>IF($C69="","",受験申込書!$N$51)</f>
        <v/>
      </c>
      <c r="L69" s="290" t="str">
        <f>IF(C69="","",受験申込書!$M$13)</f>
        <v/>
      </c>
      <c r="M69" s="290" t="str">
        <f t="shared" si="1"/>
        <v>なし</v>
      </c>
      <c r="N69" s="290" t="str">
        <f>IF(J69&lt;&gt;"",IF(J69=(_xlfn.XLOOKUP($J69,HP同意貼付!$H:$H,HP同意貼付!H:H)),1,0),"")</f>
        <v/>
      </c>
      <c r="O69" s="290" t="str">
        <f>IF(B69&lt;&gt;"",IF(B69=TEXT((_xlfn.XLOOKUP($J69,HP同意貼付!$H:$H,HP同意貼付!G:G)),"yyyy/mm/dd"),1,0),"")</f>
        <v/>
      </c>
      <c r="P69" s="290" t="str">
        <f>IF(C69&lt;&gt;"",IF(C69=(_xlfn.XLOOKUP($J69,HP同意貼付!$H:$H,HP同意貼付!B:B)),1,0),"")</f>
        <v/>
      </c>
      <c r="Q69" s="290" t="str">
        <f>IF(D69&lt;&gt;"",IF(D69=(_xlfn.XLOOKUP($J69,HP同意貼付!$H:$H,HP同意貼付!C:C)),1,0),"")</f>
        <v/>
      </c>
      <c r="R69" s="290" t="str">
        <f>IF(E69&lt;&gt;"",IF(E69=(_xlfn.XLOOKUP($J69,HP同意貼付!$H:$H,HP同意貼付!D:D)),1,0),"")</f>
        <v/>
      </c>
      <c r="S69" s="290" t="str">
        <f>IF(F69&lt;&gt;"",IF(F69=(_xlfn.XLOOKUP($J69,HP同意貼付!$H:$H,HP同意貼付!E:E)),1,0),"")</f>
        <v/>
      </c>
      <c r="T69" s="290" t="str">
        <f>IF(K69&lt;&gt;"",IF(K69=(_xlfn.XLOOKUP($J69,HP同意貼付!$H:$H,HP同意貼付!K:K)),1,0),"")</f>
        <v/>
      </c>
      <c r="U69" s="290" t="str">
        <f>IF(L69&lt;&gt;"",IF(L69=(_xlfn.XLOOKUP($J69,HP同意貼付!$H:$H,HP同意貼付!A:A)),1,0),"")</f>
        <v/>
      </c>
    </row>
    <row r="70" spans="1:21" x14ac:dyDescent="0.15">
      <c r="A70" s="290" t="str">
        <f>IF(受験者名簿!C76="","",受験者名簿!A76)</f>
        <v/>
      </c>
      <c r="B70" s="291" t="str">
        <f>IF(受験者名簿!J76="","",TEXT(SUBSTITUTE(受験者名簿!J76,".","/"),"yyyy/mm/dd"))</f>
        <v/>
      </c>
      <c r="C70" s="290" t="str">
        <f>IF(受験者名簿!C76="","",TRIM(受験者名簿!C76))</f>
        <v/>
      </c>
      <c r="D70" s="290" t="str">
        <f>IF(受験者名簿!D76="","",TRIM(受験者名簿!D76))</f>
        <v/>
      </c>
      <c r="E70" s="290" t="str">
        <f>IF(受験者名簿!E76="","",DBCS(TRIM(PHONETIC(受験者名簿!E76))))</f>
        <v/>
      </c>
      <c r="F70" s="290" t="str">
        <f>IF(受験者名簿!F76="","",DBCS(TRIM(PHONETIC(受験者名簿!F76))))</f>
        <v/>
      </c>
      <c r="G70" s="291" t="str">
        <f>IF(受験者名簿!L76="","",受験者名簿!L76)</f>
        <v/>
      </c>
      <c r="H70" s="291" t="str">
        <f>IF(G70="","",IF(受験者名簿!M76="","後",受験者名簿!M76))</f>
        <v/>
      </c>
      <c r="I70" s="291" t="str">
        <f>IF(受験者名簿!N76="","",受験者名簿!N76)</f>
        <v/>
      </c>
      <c r="J70" s="290" t="str">
        <f>IF(受験者名簿!I76="","",TRIM(受験者名簿!I76))</f>
        <v/>
      </c>
      <c r="K70" s="291" t="str">
        <f>IF($C70="","",受験申込書!$N$51)</f>
        <v/>
      </c>
      <c r="L70" s="290" t="str">
        <f>IF(C70="","",受験申込書!$M$13)</f>
        <v/>
      </c>
      <c r="M70" s="290" t="str">
        <f t="shared" si="1"/>
        <v>なし</v>
      </c>
      <c r="N70" s="290" t="str">
        <f>IF(J70&lt;&gt;"",IF(J70=(_xlfn.XLOOKUP($J70,HP同意貼付!$H:$H,HP同意貼付!H:H)),1,0),"")</f>
        <v/>
      </c>
      <c r="O70" s="290" t="str">
        <f>IF(B70&lt;&gt;"",IF(B70=TEXT((_xlfn.XLOOKUP($J70,HP同意貼付!$H:$H,HP同意貼付!G:G)),"yyyy/mm/dd"),1,0),"")</f>
        <v/>
      </c>
      <c r="P70" s="290" t="str">
        <f>IF(C70&lt;&gt;"",IF(C70=(_xlfn.XLOOKUP($J70,HP同意貼付!$H:$H,HP同意貼付!B:B)),1,0),"")</f>
        <v/>
      </c>
      <c r="Q70" s="290" t="str">
        <f>IF(D70&lt;&gt;"",IF(D70=(_xlfn.XLOOKUP($J70,HP同意貼付!$H:$H,HP同意貼付!C:C)),1,0),"")</f>
        <v/>
      </c>
      <c r="R70" s="290" t="str">
        <f>IF(E70&lt;&gt;"",IF(E70=(_xlfn.XLOOKUP($J70,HP同意貼付!$H:$H,HP同意貼付!D:D)),1,0),"")</f>
        <v/>
      </c>
      <c r="S70" s="290" t="str">
        <f>IF(F70&lt;&gt;"",IF(F70=(_xlfn.XLOOKUP($J70,HP同意貼付!$H:$H,HP同意貼付!E:E)),1,0),"")</f>
        <v/>
      </c>
      <c r="T70" s="290" t="str">
        <f>IF(K70&lt;&gt;"",IF(K70=(_xlfn.XLOOKUP($J70,HP同意貼付!$H:$H,HP同意貼付!K:K)),1,0),"")</f>
        <v/>
      </c>
      <c r="U70" s="290" t="str">
        <f>IF(L70&lt;&gt;"",IF(L70=(_xlfn.XLOOKUP($J70,HP同意貼付!$H:$H,HP同意貼付!A:A)),1,0),"")</f>
        <v/>
      </c>
    </row>
    <row r="71" spans="1:21" x14ac:dyDescent="0.15">
      <c r="A71" s="290" t="str">
        <f>IF(受験者名簿!C77="","",受験者名簿!A77)</f>
        <v/>
      </c>
      <c r="B71" s="291" t="str">
        <f>IF(受験者名簿!J77="","",TEXT(SUBSTITUTE(受験者名簿!J77,".","/"),"yyyy/mm/dd"))</f>
        <v/>
      </c>
      <c r="C71" s="290" t="str">
        <f>IF(受験者名簿!C77="","",TRIM(受験者名簿!C77))</f>
        <v/>
      </c>
      <c r="D71" s="290" t="str">
        <f>IF(受験者名簿!D77="","",TRIM(受験者名簿!D77))</f>
        <v/>
      </c>
      <c r="E71" s="290" t="str">
        <f>IF(受験者名簿!E77="","",DBCS(TRIM(PHONETIC(受験者名簿!E77))))</f>
        <v/>
      </c>
      <c r="F71" s="290" t="str">
        <f>IF(受験者名簿!F77="","",DBCS(TRIM(PHONETIC(受験者名簿!F77))))</f>
        <v/>
      </c>
      <c r="G71" s="291" t="str">
        <f>IF(受験者名簿!L77="","",受験者名簿!L77)</f>
        <v/>
      </c>
      <c r="H71" s="291" t="str">
        <f>IF(G71="","",IF(受験者名簿!M77="","後",受験者名簿!M77))</f>
        <v/>
      </c>
      <c r="I71" s="291" t="str">
        <f>IF(受験者名簿!N77="","",受験者名簿!N77)</f>
        <v/>
      </c>
      <c r="J71" s="290" t="str">
        <f>IF(受験者名簿!I77="","",TRIM(受験者名簿!I77))</f>
        <v/>
      </c>
      <c r="K71" s="291" t="str">
        <f>IF($C71="","",受験申込書!$N$51)</f>
        <v/>
      </c>
      <c r="L71" s="290" t="str">
        <f>IF(C71="","",受験申込書!$M$13)</f>
        <v/>
      </c>
      <c r="M71" s="290" t="str">
        <f t="shared" si="1"/>
        <v>なし</v>
      </c>
      <c r="N71" s="290" t="str">
        <f>IF(J71&lt;&gt;"",IF(J71=(_xlfn.XLOOKUP($J71,HP同意貼付!$H:$H,HP同意貼付!H:H)),1,0),"")</f>
        <v/>
      </c>
      <c r="O71" s="290" t="str">
        <f>IF(B71&lt;&gt;"",IF(B71=TEXT((_xlfn.XLOOKUP($J71,HP同意貼付!$H:$H,HP同意貼付!G:G)),"yyyy/mm/dd"),1,0),"")</f>
        <v/>
      </c>
      <c r="P71" s="290" t="str">
        <f>IF(C71&lt;&gt;"",IF(C71=(_xlfn.XLOOKUP($J71,HP同意貼付!$H:$H,HP同意貼付!B:B)),1,0),"")</f>
        <v/>
      </c>
      <c r="Q71" s="290" t="str">
        <f>IF(D71&lt;&gt;"",IF(D71=(_xlfn.XLOOKUP($J71,HP同意貼付!$H:$H,HP同意貼付!C:C)),1,0),"")</f>
        <v/>
      </c>
      <c r="R71" s="290" t="str">
        <f>IF(E71&lt;&gt;"",IF(E71=(_xlfn.XLOOKUP($J71,HP同意貼付!$H:$H,HP同意貼付!D:D)),1,0),"")</f>
        <v/>
      </c>
      <c r="S71" s="290" t="str">
        <f>IF(F71&lt;&gt;"",IF(F71=(_xlfn.XLOOKUP($J71,HP同意貼付!$H:$H,HP同意貼付!E:E)),1,0),"")</f>
        <v/>
      </c>
      <c r="T71" s="290" t="str">
        <f>IF(K71&lt;&gt;"",IF(K71=(_xlfn.XLOOKUP($J71,HP同意貼付!$H:$H,HP同意貼付!K:K)),1,0),"")</f>
        <v/>
      </c>
      <c r="U71" s="290" t="str">
        <f>IF(L71&lt;&gt;"",IF(L71=(_xlfn.XLOOKUP($J71,HP同意貼付!$H:$H,HP同意貼付!A:A)),1,0),"")</f>
        <v/>
      </c>
    </row>
    <row r="72" spans="1:21" x14ac:dyDescent="0.15">
      <c r="A72" s="290" t="str">
        <f>IF(受験者名簿!C78="","",受験者名簿!A78)</f>
        <v/>
      </c>
      <c r="B72" s="291" t="str">
        <f>IF(受験者名簿!J78="","",TEXT(SUBSTITUTE(受験者名簿!J78,".","/"),"yyyy/mm/dd"))</f>
        <v/>
      </c>
      <c r="C72" s="290" t="str">
        <f>IF(受験者名簿!C78="","",TRIM(受験者名簿!C78))</f>
        <v/>
      </c>
      <c r="D72" s="290" t="str">
        <f>IF(受験者名簿!D78="","",TRIM(受験者名簿!D78))</f>
        <v/>
      </c>
      <c r="E72" s="290" t="str">
        <f>IF(受験者名簿!E78="","",DBCS(TRIM(PHONETIC(受験者名簿!E78))))</f>
        <v/>
      </c>
      <c r="F72" s="290" t="str">
        <f>IF(受験者名簿!F78="","",DBCS(TRIM(PHONETIC(受験者名簿!F78))))</f>
        <v/>
      </c>
      <c r="G72" s="291" t="str">
        <f>IF(受験者名簿!L78="","",受験者名簿!L78)</f>
        <v/>
      </c>
      <c r="H72" s="291" t="str">
        <f>IF(G72="","",IF(受験者名簿!M78="","後",受験者名簿!M78))</f>
        <v/>
      </c>
      <c r="I72" s="291" t="str">
        <f>IF(受験者名簿!N78="","",受験者名簿!N78)</f>
        <v/>
      </c>
      <c r="J72" s="290" t="str">
        <f>IF(受験者名簿!I78="","",TRIM(受験者名簿!I78))</f>
        <v/>
      </c>
      <c r="K72" s="291" t="str">
        <f>IF($C72="","",受験申込書!$N$51)</f>
        <v/>
      </c>
      <c r="L72" s="290" t="str">
        <f>IF(C72="","",受験申込書!$M$13)</f>
        <v/>
      </c>
      <c r="M72" s="290" t="str">
        <f t="shared" si="1"/>
        <v>なし</v>
      </c>
      <c r="N72" s="290" t="str">
        <f>IF(J72&lt;&gt;"",IF(J72=(_xlfn.XLOOKUP($J72,HP同意貼付!$H:$H,HP同意貼付!H:H)),1,0),"")</f>
        <v/>
      </c>
      <c r="O72" s="290" t="str">
        <f>IF(B72&lt;&gt;"",IF(B72=TEXT((_xlfn.XLOOKUP($J72,HP同意貼付!$H:$H,HP同意貼付!G:G)),"yyyy/mm/dd"),1,0),"")</f>
        <v/>
      </c>
      <c r="P72" s="290" t="str">
        <f>IF(C72&lt;&gt;"",IF(C72=(_xlfn.XLOOKUP($J72,HP同意貼付!$H:$H,HP同意貼付!B:B)),1,0),"")</f>
        <v/>
      </c>
      <c r="Q72" s="290" t="str">
        <f>IF(D72&lt;&gt;"",IF(D72=(_xlfn.XLOOKUP($J72,HP同意貼付!$H:$H,HP同意貼付!C:C)),1,0),"")</f>
        <v/>
      </c>
      <c r="R72" s="290" t="str">
        <f>IF(E72&lt;&gt;"",IF(E72=(_xlfn.XLOOKUP($J72,HP同意貼付!$H:$H,HP同意貼付!D:D)),1,0),"")</f>
        <v/>
      </c>
      <c r="S72" s="290" t="str">
        <f>IF(F72&lt;&gt;"",IF(F72=(_xlfn.XLOOKUP($J72,HP同意貼付!$H:$H,HP同意貼付!E:E)),1,0),"")</f>
        <v/>
      </c>
      <c r="T72" s="290" t="str">
        <f>IF(K72&lt;&gt;"",IF(K72=(_xlfn.XLOOKUP($J72,HP同意貼付!$H:$H,HP同意貼付!K:K)),1,0),"")</f>
        <v/>
      </c>
      <c r="U72" s="290" t="str">
        <f>IF(L72&lt;&gt;"",IF(L72=(_xlfn.XLOOKUP($J72,HP同意貼付!$H:$H,HP同意貼付!A:A)),1,0),"")</f>
        <v/>
      </c>
    </row>
    <row r="73" spans="1:21" x14ac:dyDescent="0.15">
      <c r="A73" s="290" t="str">
        <f>IF(受験者名簿!C79="","",受験者名簿!A79)</f>
        <v/>
      </c>
      <c r="B73" s="291" t="str">
        <f>IF(受験者名簿!J79="","",TEXT(SUBSTITUTE(受験者名簿!J79,".","/"),"yyyy/mm/dd"))</f>
        <v/>
      </c>
      <c r="C73" s="290" t="str">
        <f>IF(受験者名簿!C79="","",TRIM(受験者名簿!C79))</f>
        <v/>
      </c>
      <c r="D73" s="290" t="str">
        <f>IF(受験者名簿!D79="","",TRIM(受験者名簿!D79))</f>
        <v/>
      </c>
      <c r="E73" s="290" t="str">
        <f>IF(受験者名簿!E79="","",DBCS(TRIM(PHONETIC(受験者名簿!E79))))</f>
        <v/>
      </c>
      <c r="F73" s="290" t="str">
        <f>IF(受験者名簿!F79="","",DBCS(TRIM(PHONETIC(受験者名簿!F79))))</f>
        <v/>
      </c>
      <c r="G73" s="291" t="str">
        <f>IF(受験者名簿!L79="","",受験者名簿!L79)</f>
        <v/>
      </c>
      <c r="H73" s="291" t="str">
        <f>IF(G73="","",IF(受験者名簿!M79="","後",受験者名簿!M79))</f>
        <v/>
      </c>
      <c r="I73" s="291" t="str">
        <f>IF(受験者名簿!N79="","",受験者名簿!N79)</f>
        <v/>
      </c>
      <c r="J73" s="290" t="str">
        <f>IF(受験者名簿!I79="","",TRIM(受験者名簿!I79))</f>
        <v/>
      </c>
      <c r="K73" s="291" t="str">
        <f>IF($C73="","",受験申込書!$N$51)</f>
        <v/>
      </c>
      <c r="L73" s="290" t="str">
        <f>IF(C73="","",受験申込書!$M$13)</f>
        <v/>
      </c>
      <c r="M73" s="290" t="str">
        <f t="shared" si="1"/>
        <v>なし</v>
      </c>
      <c r="N73" s="290" t="str">
        <f>IF(J73&lt;&gt;"",IF(J73=(_xlfn.XLOOKUP($J73,HP同意貼付!$H:$H,HP同意貼付!H:H)),1,0),"")</f>
        <v/>
      </c>
      <c r="O73" s="290" t="str">
        <f>IF(B73&lt;&gt;"",IF(B73=TEXT((_xlfn.XLOOKUP($J73,HP同意貼付!$H:$H,HP同意貼付!G:G)),"yyyy/mm/dd"),1,0),"")</f>
        <v/>
      </c>
      <c r="P73" s="290" t="str">
        <f>IF(C73&lt;&gt;"",IF(C73=(_xlfn.XLOOKUP($J73,HP同意貼付!$H:$H,HP同意貼付!B:B)),1,0),"")</f>
        <v/>
      </c>
      <c r="Q73" s="290" t="str">
        <f>IF(D73&lt;&gt;"",IF(D73=(_xlfn.XLOOKUP($J73,HP同意貼付!$H:$H,HP同意貼付!C:C)),1,0),"")</f>
        <v/>
      </c>
      <c r="R73" s="290" t="str">
        <f>IF(E73&lt;&gt;"",IF(E73=(_xlfn.XLOOKUP($J73,HP同意貼付!$H:$H,HP同意貼付!D:D)),1,0),"")</f>
        <v/>
      </c>
      <c r="S73" s="290" t="str">
        <f>IF(F73&lt;&gt;"",IF(F73=(_xlfn.XLOOKUP($J73,HP同意貼付!$H:$H,HP同意貼付!E:E)),1,0),"")</f>
        <v/>
      </c>
      <c r="T73" s="290" t="str">
        <f>IF(K73&lt;&gt;"",IF(K73=(_xlfn.XLOOKUP($J73,HP同意貼付!$H:$H,HP同意貼付!K:K)),1,0),"")</f>
        <v/>
      </c>
      <c r="U73" s="290" t="str">
        <f>IF(L73&lt;&gt;"",IF(L73=(_xlfn.XLOOKUP($J73,HP同意貼付!$H:$H,HP同意貼付!A:A)),1,0),"")</f>
        <v/>
      </c>
    </row>
    <row r="74" spans="1:21" x14ac:dyDescent="0.15">
      <c r="A74" s="290" t="str">
        <f>IF(受験者名簿!C80="","",受験者名簿!A80)</f>
        <v/>
      </c>
      <c r="B74" s="291" t="str">
        <f>IF(受験者名簿!J80="","",TEXT(SUBSTITUTE(受験者名簿!J80,".","/"),"yyyy/mm/dd"))</f>
        <v/>
      </c>
      <c r="C74" s="290" t="str">
        <f>IF(受験者名簿!C80="","",TRIM(受験者名簿!C80))</f>
        <v/>
      </c>
      <c r="D74" s="290" t="str">
        <f>IF(受験者名簿!D80="","",TRIM(受験者名簿!D80))</f>
        <v/>
      </c>
      <c r="E74" s="290" t="str">
        <f>IF(受験者名簿!E80="","",DBCS(TRIM(PHONETIC(受験者名簿!E80))))</f>
        <v/>
      </c>
      <c r="F74" s="290" t="str">
        <f>IF(受験者名簿!F80="","",DBCS(TRIM(PHONETIC(受験者名簿!F80))))</f>
        <v/>
      </c>
      <c r="G74" s="291" t="str">
        <f>IF(受験者名簿!L80="","",受験者名簿!L80)</f>
        <v/>
      </c>
      <c r="H74" s="291" t="str">
        <f>IF(G74="","",IF(受験者名簿!M80="","後",受験者名簿!M80))</f>
        <v/>
      </c>
      <c r="I74" s="291" t="str">
        <f>IF(受験者名簿!N80="","",受験者名簿!N80)</f>
        <v/>
      </c>
      <c r="J74" s="290" t="str">
        <f>IF(受験者名簿!I80="","",TRIM(受験者名簿!I80))</f>
        <v/>
      </c>
      <c r="K74" s="291" t="str">
        <f>IF($C74="","",受験申込書!$N$51)</f>
        <v/>
      </c>
      <c r="L74" s="290" t="str">
        <f>IF(C74="","",受験申込書!$M$13)</f>
        <v/>
      </c>
      <c r="M74" s="290" t="str">
        <f t="shared" si="1"/>
        <v>なし</v>
      </c>
      <c r="N74" s="290" t="str">
        <f>IF(J74&lt;&gt;"",IF(J74=(_xlfn.XLOOKUP($J74,HP同意貼付!$H:$H,HP同意貼付!H:H)),1,0),"")</f>
        <v/>
      </c>
      <c r="O74" s="290" t="str">
        <f>IF(B74&lt;&gt;"",IF(B74=TEXT((_xlfn.XLOOKUP($J74,HP同意貼付!$H:$H,HP同意貼付!G:G)),"yyyy/mm/dd"),1,0),"")</f>
        <v/>
      </c>
      <c r="P74" s="290" t="str">
        <f>IF(C74&lt;&gt;"",IF(C74=(_xlfn.XLOOKUP($J74,HP同意貼付!$H:$H,HP同意貼付!B:B)),1,0),"")</f>
        <v/>
      </c>
      <c r="Q74" s="290" t="str">
        <f>IF(D74&lt;&gt;"",IF(D74=(_xlfn.XLOOKUP($J74,HP同意貼付!$H:$H,HP同意貼付!C:C)),1,0),"")</f>
        <v/>
      </c>
      <c r="R74" s="290" t="str">
        <f>IF(E74&lt;&gt;"",IF(E74=(_xlfn.XLOOKUP($J74,HP同意貼付!$H:$H,HP同意貼付!D:D)),1,0),"")</f>
        <v/>
      </c>
      <c r="S74" s="290" t="str">
        <f>IF(F74&lt;&gt;"",IF(F74=(_xlfn.XLOOKUP($J74,HP同意貼付!$H:$H,HP同意貼付!E:E)),1,0),"")</f>
        <v/>
      </c>
      <c r="T74" s="290" t="str">
        <f>IF(K74&lt;&gt;"",IF(K74=(_xlfn.XLOOKUP($J74,HP同意貼付!$H:$H,HP同意貼付!K:K)),1,0),"")</f>
        <v/>
      </c>
      <c r="U74" s="290" t="str">
        <f>IF(L74&lt;&gt;"",IF(L74=(_xlfn.XLOOKUP($J74,HP同意貼付!$H:$H,HP同意貼付!A:A)),1,0),"")</f>
        <v/>
      </c>
    </row>
    <row r="75" spans="1:21" x14ac:dyDescent="0.15">
      <c r="A75" s="290" t="str">
        <f>IF(受験者名簿!C81="","",受験者名簿!A81)</f>
        <v/>
      </c>
      <c r="B75" s="291" t="str">
        <f>IF(受験者名簿!J81="","",TEXT(SUBSTITUTE(受験者名簿!J81,".","/"),"yyyy/mm/dd"))</f>
        <v/>
      </c>
      <c r="C75" s="290" t="str">
        <f>IF(受験者名簿!C81="","",TRIM(受験者名簿!C81))</f>
        <v/>
      </c>
      <c r="D75" s="290" t="str">
        <f>IF(受験者名簿!D81="","",TRIM(受験者名簿!D81))</f>
        <v/>
      </c>
      <c r="E75" s="290" t="str">
        <f>IF(受験者名簿!E81="","",DBCS(TRIM(PHONETIC(受験者名簿!E81))))</f>
        <v/>
      </c>
      <c r="F75" s="290" t="str">
        <f>IF(受験者名簿!F81="","",DBCS(TRIM(PHONETIC(受験者名簿!F81))))</f>
        <v/>
      </c>
      <c r="G75" s="291" t="str">
        <f>IF(受験者名簿!L81="","",受験者名簿!L81)</f>
        <v/>
      </c>
      <c r="H75" s="291" t="str">
        <f>IF(G75="","",IF(受験者名簿!M81="","後",受験者名簿!M81))</f>
        <v/>
      </c>
      <c r="I75" s="291" t="str">
        <f>IF(受験者名簿!N81="","",受験者名簿!N81)</f>
        <v/>
      </c>
      <c r="J75" s="290" t="str">
        <f>IF(受験者名簿!I81="","",TRIM(受験者名簿!I81))</f>
        <v/>
      </c>
      <c r="K75" s="291" t="str">
        <f>IF($C75="","",受験申込書!$N$51)</f>
        <v/>
      </c>
      <c r="L75" s="290" t="str">
        <f>IF(C75="","",受験申込書!$M$13)</f>
        <v/>
      </c>
      <c r="M75" s="290" t="str">
        <f t="shared" si="1"/>
        <v>なし</v>
      </c>
      <c r="N75" s="290" t="str">
        <f>IF(J75&lt;&gt;"",IF(J75=(_xlfn.XLOOKUP($J75,HP同意貼付!$H:$H,HP同意貼付!H:H)),1,0),"")</f>
        <v/>
      </c>
      <c r="O75" s="290" t="str">
        <f>IF(B75&lt;&gt;"",IF(B75=TEXT((_xlfn.XLOOKUP($J75,HP同意貼付!$H:$H,HP同意貼付!G:G)),"yyyy/mm/dd"),1,0),"")</f>
        <v/>
      </c>
      <c r="P75" s="290" t="str">
        <f>IF(C75&lt;&gt;"",IF(C75=(_xlfn.XLOOKUP($J75,HP同意貼付!$H:$H,HP同意貼付!B:B)),1,0),"")</f>
        <v/>
      </c>
      <c r="Q75" s="290" t="str">
        <f>IF(D75&lt;&gt;"",IF(D75=(_xlfn.XLOOKUP($J75,HP同意貼付!$H:$H,HP同意貼付!C:C)),1,0),"")</f>
        <v/>
      </c>
      <c r="R75" s="290" t="str">
        <f>IF(E75&lt;&gt;"",IF(E75=(_xlfn.XLOOKUP($J75,HP同意貼付!$H:$H,HP同意貼付!D:D)),1,0),"")</f>
        <v/>
      </c>
      <c r="S75" s="290" t="str">
        <f>IF(F75&lt;&gt;"",IF(F75=(_xlfn.XLOOKUP($J75,HP同意貼付!$H:$H,HP同意貼付!E:E)),1,0),"")</f>
        <v/>
      </c>
      <c r="T75" s="290" t="str">
        <f>IF(K75&lt;&gt;"",IF(K75=(_xlfn.XLOOKUP($J75,HP同意貼付!$H:$H,HP同意貼付!K:K)),1,0),"")</f>
        <v/>
      </c>
      <c r="U75" s="290" t="str">
        <f>IF(L75&lt;&gt;"",IF(L75=(_xlfn.XLOOKUP($J75,HP同意貼付!$H:$H,HP同意貼付!A:A)),1,0),"")</f>
        <v/>
      </c>
    </row>
    <row r="76" spans="1:21" x14ac:dyDescent="0.15">
      <c r="A76" s="290" t="str">
        <f>IF(受験者名簿!C82="","",受験者名簿!A82)</f>
        <v/>
      </c>
      <c r="B76" s="291" t="str">
        <f>IF(受験者名簿!J82="","",TEXT(SUBSTITUTE(受験者名簿!J82,".","/"),"yyyy/mm/dd"))</f>
        <v/>
      </c>
      <c r="C76" s="290" t="str">
        <f>IF(受験者名簿!C82="","",TRIM(受験者名簿!C82))</f>
        <v/>
      </c>
      <c r="D76" s="290" t="str">
        <f>IF(受験者名簿!D82="","",TRIM(受験者名簿!D82))</f>
        <v/>
      </c>
      <c r="E76" s="290" t="str">
        <f>IF(受験者名簿!E82="","",DBCS(TRIM(PHONETIC(受験者名簿!E82))))</f>
        <v/>
      </c>
      <c r="F76" s="290" t="str">
        <f>IF(受験者名簿!F82="","",DBCS(TRIM(PHONETIC(受験者名簿!F82))))</f>
        <v/>
      </c>
      <c r="G76" s="291" t="str">
        <f>IF(受験者名簿!L82="","",受験者名簿!L82)</f>
        <v/>
      </c>
      <c r="H76" s="291" t="str">
        <f>IF(G76="","",IF(受験者名簿!M82="","後",受験者名簿!M82))</f>
        <v/>
      </c>
      <c r="I76" s="291" t="str">
        <f>IF(受験者名簿!N82="","",受験者名簿!N82)</f>
        <v/>
      </c>
      <c r="J76" s="290" t="str">
        <f>IF(受験者名簿!I82="","",TRIM(受験者名簿!I82))</f>
        <v/>
      </c>
      <c r="K76" s="291" t="str">
        <f>IF($C76="","",受験申込書!$N$51)</f>
        <v/>
      </c>
      <c r="L76" s="290" t="str">
        <f>IF(C76="","",受験申込書!$M$13)</f>
        <v/>
      </c>
      <c r="M76" s="290" t="str">
        <f t="shared" si="1"/>
        <v>なし</v>
      </c>
      <c r="N76" s="290" t="str">
        <f>IF(J76&lt;&gt;"",IF(J76=(_xlfn.XLOOKUP($J76,HP同意貼付!$H:$H,HP同意貼付!H:H)),1,0),"")</f>
        <v/>
      </c>
      <c r="O76" s="290" t="str">
        <f>IF(B76&lt;&gt;"",IF(B76=TEXT((_xlfn.XLOOKUP($J76,HP同意貼付!$H:$H,HP同意貼付!G:G)),"yyyy/mm/dd"),1,0),"")</f>
        <v/>
      </c>
      <c r="P76" s="290" t="str">
        <f>IF(C76&lt;&gt;"",IF(C76=(_xlfn.XLOOKUP($J76,HP同意貼付!$H:$H,HP同意貼付!B:B)),1,0),"")</f>
        <v/>
      </c>
      <c r="Q76" s="290" t="str">
        <f>IF(D76&lt;&gt;"",IF(D76=(_xlfn.XLOOKUP($J76,HP同意貼付!$H:$H,HP同意貼付!C:C)),1,0),"")</f>
        <v/>
      </c>
      <c r="R76" s="290" t="str">
        <f>IF(E76&lt;&gt;"",IF(E76=(_xlfn.XLOOKUP($J76,HP同意貼付!$H:$H,HP同意貼付!D:D)),1,0),"")</f>
        <v/>
      </c>
      <c r="S76" s="290" t="str">
        <f>IF(F76&lt;&gt;"",IF(F76=(_xlfn.XLOOKUP($J76,HP同意貼付!$H:$H,HP同意貼付!E:E)),1,0),"")</f>
        <v/>
      </c>
      <c r="T76" s="290" t="str">
        <f>IF(K76&lt;&gt;"",IF(K76=(_xlfn.XLOOKUP($J76,HP同意貼付!$H:$H,HP同意貼付!K:K)),1,0),"")</f>
        <v/>
      </c>
      <c r="U76" s="290" t="str">
        <f>IF(L76&lt;&gt;"",IF(L76=(_xlfn.XLOOKUP($J76,HP同意貼付!$H:$H,HP同意貼付!A:A)),1,0),"")</f>
        <v/>
      </c>
    </row>
    <row r="77" spans="1:21" x14ac:dyDescent="0.15">
      <c r="A77" s="290" t="str">
        <f>IF(受験者名簿!C83="","",受験者名簿!A83)</f>
        <v/>
      </c>
      <c r="B77" s="291" t="str">
        <f>IF(受験者名簿!J83="","",TEXT(SUBSTITUTE(受験者名簿!J83,".","/"),"yyyy/mm/dd"))</f>
        <v/>
      </c>
      <c r="C77" s="290" t="str">
        <f>IF(受験者名簿!C83="","",TRIM(受験者名簿!C83))</f>
        <v/>
      </c>
      <c r="D77" s="290" t="str">
        <f>IF(受験者名簿!D83="","",TRIM(受験者名簿!D83))</f>
        <v/>
      </c>
      <c r="E77" s="290" t="str">
        <f>IF(受験者名簿!E83="","",DBCS(TRIM(PHONETIC(受験者名簿!E83))))</f>
        <v/>
      </c>
      <c r="F77" s="290" t="str">
        <f>IF(受験者名簿!F83="","",DBCS(TRIM(PHONETIC(受験者名簿!F83))))</f>
        <v/>
      </c>
      <c r="G77" s="291" t="str">
        <f>IF(受験者名簿!L83="","",受験者名簿!L83)</f>
        <v/>
      </c>
      <c r="H77" s="291" t="str">
        <f>IF(G77="","",IF(受験者名簿!M83="","後",受験者名簿!M83))</f>
        <v/>
      </c>
      <c r="I77" s="291" t="str">
        <f>IF(受験者名簿!N83="","",受験者名簿!N83)</f>
        <v/>
      </c>
      <c r="J77" s="290" t="str">
        <f>IF(受験者名簿!I83="","",TRIM(受験者名簿!I83))</f>
        <v/>
      </c>
      <c r="K77" s="291" t="str">
        <f>IF($C77="","",受験申込書!$N$51)</f>
        <v/>
      </c>
      <c r="L77" s="290" t="str">
        <f>IF(C77="","",受験申込書!$M$13)</f>
        <v/>
      </c>
      <c r="M77" s="290" t="str">
        <f t="shared" si="1"/>
        <v>なし</v>
      </c>
      <c r="N77" s="290" t="str">
        <f>IF(J77&lt;&gt;"",IF(J77=(_xlfn.XLOOKUP($J77,HP同意貼付!$H:$H,HP同意貼付!H:H)),1,0),"")</f>
        <v/>
      </c>
      <c r="O77" s="290" t="str">
        <f>IF(B77&lt;&gt;"",IF(B77=TEXT((_xlfn.XLOOKUP($J77,HP同意貼付!$H:$H,HP同意貼付!G:G)),"yyyy/mm/dd"),1,0),"")</f>
        <v/>
      </c>
      <c r="P77" s="290" t="str">
        <f>IF(C77&lt;&gt;"",IF(C77=(_xlfn.XLOOKUP($J77,HP同意貼付!$H:$H,HP同意貼付!B:B)),1,0),"")</f>
        <v/>
      </c>
      <c r="Q77" s="290" t="str">
        <f>IF(D77&lt;&gt;"",IF(D77=(_xlfn.XLOOKUP($J77,HP同意貼付!$H:$H,HP同意貼付!C:C)),1,0),"")</f>
        <v/>
      </c>
      <c r="R77" s="290" t="str">
        <f>IF(E77&lt;&gt;"",IF(E77=(_xlfn.XLOOKUP($J77,HP同意貼付!$H:$H,HP同意貼付!D:D)),1,0),"")</f>
        <v/>
      </c>
      <c r="S77" s="290" t="str">
        <f>IF(F77&lt;&gt;"",IF(F77=(_xlfn.XLOOKUP($J77,HP同意貼付!$H:$H,HP同意貼付!E:E)),1,0),"")</f>
        <v/>
      </c>
      <c r="T77" s="290" t="str">
        <f>IF(K77&lt;&gt;"",IF(K77=(_xlfn.XLOOKUP($J77,HP同意貼付!$H:$H,HP同意貼付!K:K)),1,0),"")</f>
        <v/>
      </c>
      <c r="U77" s="290" t="str">
        <f>IF(L77&lt;&gt;"",IF(L77=(_xlfn.XLOOKUP($J77,HP同意貼付!$H:$H,HP同意貼付!A:A)),1,0),"")</f>
        <v/>
      </c>
    </row>
    <row r="78" spans="1:21" x14ac:dyDescent="0.15">
      <c r="A78" s="290" t="str">
        <f>IF(受験者名簿!C84="","",受験者名簿!A84)</f>
        <v/>
      </c>
      <c r="B78" s="291" t="str">
        <f>IF(受験者名簿!J84="","",TEXT(SUBSTITUTE(受験者名簿!J84,".","/"),"yyyy/mm/dd"))</f>
        <v/>
      </c>
      <c r="C78" s="290" t="str">
        <f>IF(受験者名簿!C84="","",TRIM(受験者名簿!C84))</f>
        <v/>
      </c>
      <c r="D78" s="290" t="str">
        <f>IF(受験者名簿!D84="","",TRIM(受験者名簿!D84))</f>
        <v/>
      </c>
      <c r="E78" s="290" t="str">
        <f>IF(受験者名簿!E84="","",DBCS(TRIM(PHONETIC(受験者名簿!E84))))</f>
        <v/>
      </c>
      <c r="F78" s="290" t="str">
        <f>IF(受験者名簿!F84="","",DBCS(TRIM(PHONETIC(受験者名簿!F84))))</f>
        <v/>
      </c>
      <c r="G78" s="291" t="str">
        <f>IF(受験者名簿!L84="","",受験者名簿!L84)</f>
        <v/>
      </c>
      <c r="H78" s="291" t="str">
        <f>IF(G78="","",IF(受験者名簿!M84="","後",受験者名簿!M84))</f>
        <v/>
      </c>
      <c r="I78" s="291" t="str">
        <f>IF(受験者名簿!N84="","",受験者名簿!N84)</f>
        <v/>
      </c>
      <c r="J78" s="290" t="str">
        <f>IF(受験者名簿!I84="","",TRIM(受験者名簿!I84))</f>
        <v/>
      </c>
      <c r="K78" s="291" t="str">
        <f>IF($C78="","",受験申込書!$N$51)</f>
        <v/>
      </c>
      <c r="L78" s="290" t="str">
        <f>IF(C78="","",受験申込書!$M$13)</f>
        <v/>
      </c>
      <c r="M78" s="290" t="str">
        <f t="shared" si="1"/>
        <v>なし</v>
      </c>
      <c r="N78" s="290" t="str">
        <f>IF(J78&lt;&gt;"",IF(J78=(_xlfn.XLOOKUP($J78,HP同意貼付!$H:$H,HP同意貼付!H:H)),1,0),"")</f>
        <v/>
      </c>
      <c r="O78" s="290" t="str">
        <f>IF(B78&lt;&gt;"",IF(B78=TEXT((_xlfn.XLOOKUP($J78,HP同意貼付!$H:$H,HP同意貼付!G:G)),"yyyy/mm/dd"),1,0),"")</f>
        <v/>
      </c>
      <c r="P78" s="290" t="str">
        <f>IF(C78&lt;&gt;"",IF(C78=(_xlfn.XLOOKUP($J78,HP同意貼付!$H:$H,HP同意貼付!B:B)),1,0),"")</f>
        <v/>
      </c>
      <c r="Q78" s="290" t="str">
        <f>IF(D78&lt;&gt;"",IF(D78=(_xlfn.XLOOKUP($J78,HP同意貼付!$H:$H,HP同意貼付!C:C)),1,0),"")</f>
        <v/>
      </c>
      <c r="R78" s="290" t="str">
        <f>IF(E78&lt;&gt;"",IF(E78=(_xlfn.XLOOKUP($J78,HP同意貼付!$H:$H,HP同意貼付!D:D)),1,0),"")</f>
        <v/>
      </c>
      <c r="S78" s="290" t="str">
        <f>IF(F78&lt;&gt;"",IF(F78=(_xlfn.XLOOKUP($J78,HP同意貼付!$H:$H,HP同意貼付!E:E)),1,0),"")</f>
        <v/>
      </c>
      <c r="T78" s="290" t="str">
        <f>IF(K78&lt;&gt;"",IF(K78=(_xlfn.XLOOKUP($J78,HP同意貼付!$H:$H,HP同意貼付!K:K)),1,0),"")</f>
        <v/>
      </c>
      <c r="U78" s="290" t="str">
        <f>IF(L78&lt;&gt;"",IF(L78=(_xlfn.XLOOKUP($J78,HP同意貼付!$H:$H,HP同意貼付!A:A)),1,0),"")</f>
        <v/>
      </c>
    </row>
    <row r="79" spans="1:21" x14ac:dyDescent="0.15">
      <c r="A79" s="290" t="str">
        <f>IF(受験者名簿!C85="","",受験者名簿!A85)</f>
        <v/>
      </c>
      <c r="B79" s="291" t="str">
        <f>IF(受験者名簿!J85="","",TEXT(SUBSTITUTE(受験者名簿!J85,".","/"),"yyyy/mm/dd"))</f>
        <v/>
      </c>
      <c r="C79" s="290" t="str">
        <f>IF(受験者名簿!C85="","",TRIM(受験者名簿!C85))</f>
        <v/>
      </c>
      <c r="D79" s="290" t="str">
        <f>IF(受験者名簿!D85="","",TRIM(受験者名簿!D85))</f>
        <v/>
      </c>
      <c r="E79" s="290" t="str">
        <f>IF(受験者名簿!E85="","",DBCS(TRIM(PHONETIC(受験者名簿!E85))))</f>
        <v/>
      </c>
      <c r="F79" s="290" t="str">
        <f>IF(受験者名簿!F85="","",DBCS(TRIM(PHONETIC(受験者名簿!F85))))</f>
        <v/>
      </c>
      <c r="G79" s="291" t="str">
        <f>IF(受験者名簿!L85="","",受験者名簿!L85)</f>
        <v/>
      </c>
      <c r="H79" s="291" t="str">
        <f>IF(G79="","",IF(受験者名簿!M85="","後",受験者名簿!M85))</f>
        <v/>
      </c>
      <c r="I79" s="291" t="str">
        <f>IF(受験者名簿!N85="","",受験者名簿!N85)</f>
        <v/>
      </c>
      <c r="J79" s="290" t="str">
        <f>IF(受験者名簿!I85="","",TRIM(受験者名簿!I85))</f>
        <v/>
      </c>
      <c r="K79" s="291" t="str">
        <f>IF($C79="","",受験申込書!$N$51)</f>
        <v/>
      </c>
      <c r="L79" s="290" t="str">
        <f>IF(C79="","",受験申込書!$M$13)</f>
        <v/>
      </c>
      <c r="M79" s="290" t="str">
        <f t="shared" si="1"/>
        <v>なし</v>
      </c>
      <c r="N79" s="290" t="str">
        <f>IF(J79&lt;&gt;"",IF(J79=(_xlfn.XLOOKUP($J79,HP同意貼付!$H:$H,HP同意貼付!H:H)),1,0),"")</f>
        <v/>
      </c>
      <c r="O79" s="290" t="str">
        <f>IF(B79&lt;&gt;"",IF(B79=TEXT((_xlfn.XLOOKUP($J79,HP同意貼付!$H:$H,HP同意貼付!G:G)),"yyyy/mm/dd"),1,0),"")</f>
        <v/>
      </c>
      <c r="P79" s="290" t="str">
        <f>IF(C79&lt;&gt;"",IF(C79=(_xlfn.XLOOKUP($J79,HP同意貼付!$H:$H,HP同意貼付!B:B)),1,0),"")</f>
        <v/>
      </c>
      <c r="Q79" s="290" t="str">
        <f>IF(D79&lt;&gt;"",IF(D79=(_xlfn.XLOOKUP($J79,HP同意貼付!$H:$H,HP同意貼付!C:C)),1,0),"")</f>
        <v/>
      </c>
      <c r="R79" s="290" t="str">
        <f>IF(E79&lt;&gt;"",IF(E79=(_xlfn.XLOOKUP($J79,HP同意貼付!$H:$H,HP同意貼付!D:D)),1,0),"")</f>
        <v/>
      </c>
      <c r="S79" s="290" t="str">
        <f>IF(F79&lt;&gt;"",IF(F79=(_xlfn.XLOOKUP($J79,HP同意貼付!$H:$H,HP同意貼付!E:E)),1,0),"")</f>
        <v/>
      </c>
      <c r="T79" s="290" t="str">
        <f>IF(K79&lt;&gt;"",IF(K79=(_xlfn.XLOOKUP($J79,HP同意貼付!$H:$H,HP同意貼付!K:K)),1,0),"")</f>
        <v/>
      </c>
      <c r="U79" s="290" t="str">
        <f>IF(L79&lt;&gt;"",IF(L79=(_xlfn.XLOOKUP($J79,HP同意貼付!$H:$H,HP同意貼付!A:A)),1,0),"")</f>
        <v/>
      </c>
    </row>
    <row r="80" spans="1:21" x14ac:dyDescent="0.15">
      <c r="A80" s="290" t="str">
        <f>IF(受験者名簿!C86="","",受験者名簿!A86)</f>
        <v/>
      </c>
      <c r="B80" s="291" t="str">
        <f>IF(受験者名簿!J86="","",TEXT(SUBSTITUTE(受験者名簿!J86,".","/"),"yyyy/mm/dd"))</f>
        <v/>
      </c>
      <c r="C80" s="290" t="str">
        <f>IF(受験者名簿!C86="","",TRIM(受験者名簿!C86))</f>
        <v/>
      </c>
      <c r="D80" s="290" t="str">
        <f>IF(受験者名簿!D86="","",TRIM(受験者名簿!D86))</f>
        <v/>
      </c>
      <c r="E80" s="290" t="str">
        <f>IF(受験者名簿!E86="","",DBCS(TRIM(PHONETIC(受験者名簿!E86))))</f>
        <v/>
      </c>
      <c r="F80" s="290" t="str">
        <f>IF(受験者名簿!F86="","",DBCS(TRIM(PHONETIC(受験者名簿!F86))))</f>
        <v/>
      </c>
      <c r="G80" s="291" t="str">
        <f>IF(受験者名簿!L86="","",受験者名簿!L86)</f>
        <v/>
      </c>
      <c r="H80" s="291" t="str">
        <f>IF(G80="","",IF(受験者名簿!M86="","後",受験者名簿!M86))</f>
        <v/>
      </c>
      <c r="I80" s="291" t="str">
        <f>IF(受験者名簿!N86="","",受験者名簿!N86)</f>
        <v/>
      </c>
      <c r="J80" s="290" t="str">
        <f>IF(受験者名簿!I86="","",TRIM(受験者名簿!I86))</f>
        <v/>
      </c>
      <c r="K80" s="291" t="str">
        <f>IF($C80="","",受験申込書!$N$51)</f>
        <v/>
      </c>
      <c r="L80" s="290" t="str">
        <f>IF(C80="","",受験申込書!$M$13)</f>
        <v/>
      </c>
      <c r="M80" s="290" t="str">
        <f t="shared" si="1"/>
        <v>なし</v>
      </c>
      <c r="N80" s="290" t="str">
        <f>IF(J80&lt;&gt;"",IF(J80=(_xlfn.XLOOKUP($J80,HP同意貼付!$H:$H,HP同意貼付!H:H)),1,0),"")</f>
        <v/>
      </c>
      <c r="O80" s="290" t="str">
        <f>IF(B80&lt;&gt;"",IF(B80=TEXT((_xlfn.XLOOKUP($J80,HP同意貼付!$H:$H,HP同意貼付!G:G)),"yyyy/mm/dd"),1,0),"")</f>
        <v/>
      </c>
      <c r="P80" s="290" t="str">
        <f>IF(C80&lt;&gt;"",IF(C80=(_xlfn.XLOOKUP($J80,HP同意貼付!$H:$H,HP同意貼付!B:B)),1,0),"")</f>
        <v/>
      </c>
      <c r="Q80" s="290" t="str">
        <f>IF(D80&lt;&gt;"",IF(D80=(_xlfn.XLOOKUP($J80,HP同意貼付!$H:$H,HP同意貼付!C:C)),1,0),"")</f>
        <v/>
      </c>
      <c r="R80" s="290" t="str">
        <f>IF(E80&lt;&gt;"",IF(E80=(_xlfn.XLOOKUP($J80,HP同意貼付!$H:$H,HP同意貼付!D:D)),1,0),"")</f>
        <v/>
      </c>
      <c r="S80" s="290" t="str">
        <f>IF(F80&lt;&gt;"",IF(F80=(_xlfn.XLOOKUP($J80,HP同意貼付!$H:$H,HP同意貼付!E:E)),1,0),"")</f>
        <v/>
      </c>
      <c r="T80" s="290" t="str">
        <f>IF(K80&lt;&gt;"",IF(K80=(_xlfn.XLOOKUP($J80,HP同意貼付!$H:$H,HP同意貼付!K:K)),1,0),"")</f>
        <v/>
      </c>
      <c r="U80" s="290" t="str">
        <f>IF(L80&lt;&gt;"",IF(L80=(_xlfn.XLOOKUP($J80,HP同意貼付!$H:$H,HP同意貼付!A:A)),1,0),"")</f>
        <v/>
      </c>
    </row>
    <row r="81" spans="1:21" x14ac:dyDescent="0.15">
      <c r="A81" s="290" t="str">
        <f>IF(受験者名簿!C87="","",受験者名簿!A87)</f>
        <v/>
      </c>
      <c r="B81" s="291" t="str">
        <f>IF(受験者名簿!J87="","",TEXT(SUBSTITUTE(受験者名簿!J87,".","/"),"yyyy/mm/dd"))</f>
        <v/>
      </c>
      <c r="C81" s="290" t="str">
        <f>IF(受験者名簿!C87="","",TRIM(受験者名簿!C87))</f>
        <v/>
      </c>
      <c r="D81" s="290" t="str">
        <f>IF(受験者名簿!D87="","",TRIM(受験者名簿!D87))</f>
        <v/>
      </c>
      <c r="E81" s="290" t="str">
        <f>IF(受験者名簿!E87="","",DBCS(TRIM(PHONETIC(受験者名簿!E87))))</f>
        <v/>
      </c>
      <c r="F81" s="290" t="str">
        <f>IF(受験者名簿!F87="","",DBCS(TRIM(PHONETIC(受験者名簿!F87))))</f>
        <v/>
      </c>
      <c r="G81" s="291" t="str">
        <f>IF(受験者名簿!L87="","",受験者名簿!L87)</f>
        <v/>
      </c>
      <c r="H81" s="291" t="str">
        <f>IF(G81="","",IF(受験者名簿!M87="","後",受験者名簿!M87))</f>
        <v/>
      </c>
      <c r="I81" s="291" t="str">
        <f>IF(受験者名簿!N87="","",受験者名簿!N87)</f>
        <v/>
      </c>
      <c r="J81" s="290" t="str">
        <f>IF(受験者名簿!I87="","",TRIM(受験者名簿!I87))</f>
        <v/>
      </c>
      <c r="K81" s="291" t="str">
        <f>IF($C81="","",受験申込書!$N$51)</f>
        <v/>
      </c>
      <c r="L81" s="290" t="str">
        <f>IF(C81="","",受験申込書!$M$13)</f>
        <v/>
      </c>
      <c r="M81" s="290" t="str">
        <f t="shared" si="1"/>
        <v>なし</v>
      </c>
      <c r="N81" s="290" t="str">
        <f>IF(J81&lt;&gt;"",IF(J81=(_xlfn.XLOOKUP($J81,HP同意貼付!$H:$H,HP同意貼付!H:H)),1,0),"")</f>
        <v/>
      </c>
      <c r="O81" s="290" t="str">
        <f>IF(B81&lt;&gt;"",IF(B81=TEXT((_xlfn.XLOOKUP($J81,HP同意貼付!$H:$H,HP同意貼付!G:G)),"yyyy/mm/dd"),1,0),"")</f>
        <v/>
      </c>
      <c r="P81" s="290" t="str">
        <f>IF(C81&lt;&gt;"",IF(C81=(_xlfn.XLOOKUP($J81,HP同意貼付!$H:$H,HP同意貼付!B:B)),1,0),"")</f>
        <v/>
      </c>
      <c r="Q81" s="290" t="str">
        <f>IF(D81&lt;&gt;"",IF(D81=(_xlfn.XLOOKUP($J81,HP同意貼付!$H:$H,HP同意貼付!C:C)),1,0),"")</f>
        <v/>
      </c>
      <c r="R81" s="290" t="str">
        <f>IF(E81&lt;&gt;"",IF(E81=(_xlfn.XLOOKUP($J81,HP同意貼付!$H:$H,HP同意貼付!D:D)),1,0),"")</f>
        <v/>
      </c>
      <c r="S81" s="290" t="str">
        <f>IF(F81&lt;&gt;"",IF(F81=(_xlfn.XLOOKUP($J81,HP同意貼付!$H:$H,HP同意貼付!E:E)),1,0),"")</f>
        <v/>
      </c>
      <c r="T81" s="290" t="str">
        <f>IF(K81&lt;&gt;"",IF(K81=(_xlfn.XLOOKUP($J81,HP同意貼付!$H:$H,HP同意貼付!K:K)),1,0),"")</f>
        <v/>
      </c>
      <c r="U81" s="290" t="str">
        <f>IF(L81&lt;&gt;"",IF(L81=(_xlfn.XLOOKUP($J81,HP同意貼付!$H:$H,HP同意貼付!A:A)),1,0),"")</f>
        <v/>
      </c>
    </row>
    <row r="82" spans="1:21" x14ac:dyDescent="0.15">
      <c r="A82" s="290" t="str">
        <f>IF(受験者名簿!C88="","",受験者名簿!A88)</f>
        <v/>
      </c>
      <c r="B82" s="291" t="str">
        <f>IF(受験者名簿!J88="","",TEXT(SUBSTITUTE(受験者名簿!J88,".","/"),"yyyy/mm/dd"))</f>
        <v/>
      </c>
      <c r="C82" s="290" t="str">
        <f>IF(受験者名簿!C88="","",TRIM(受験者名簿!C88))</f>
        <v/>
      </c>
      <c r="D82" s="290" t="str">
        <f>IF(受験者名簿!D88="","",TRIM(受験者名簿!D88))</f>
        <v/>
      </c>
      <c r="E82" s="290" t="str">
        <f>IF(受験者名簿!E88="","",DBCS(TRIM(PHONETIC(受験者名簿!E88))))</f>
        <v/>
      </c>
      <c r="F82" s="290" t="str">
        <f>IF(受験者名簿!F88="","",DBCS(TRIM(PHONETIC(受験者名簿!F88))))</f>
        <v/>
      </c>
      <c r="G82" s="291" t="str">
        <f>IF(受験者名簿!L88="","",受験者名簿!L88)</f>
        <v/>
      </c>
      <c r="H82" s="291" t="str">
        <f>IF(G82="","",IF(受験者名簿!M88="","後",受験者名簿!M88))</f>
        <v/>
      </c>
      <c r="I82" s="291" t="str">
        <f>IF(受験者名簿!N88="","",受験者名簿!N88)</f>
        <v/>
      </c>
      <c r="J82" s="290" t="str">
        <f>IF(受験者名簿!I88="","",TRIM(受験者名簿!I88))</f>
        <v/>
      </c>
      <c r="K82" s="291" t="str">
        <f>IF($C82="","",受験申込書!$N$51)</f>
        <v/>
      </c>
      <c r="L82" s="290" t="str">
        <f>IF(C82="","",受験申込書!$M$13)</f>
        <v/>
      </c>
      <c r="M82" s="290" t="str">
        <f t="shared" si="1"/>
        <v>なし</v>
      </c>
      <c r="N82" s="290" t="str">
        <f>IF(J82&lt;&gt;"",IF(J82=(_xlfn.XLOOKUP($J82,HP同意貼付!$H:$H,HP同意貼付!H:H)),1,0),"")</f>
        <v/>
      </c>
      <c r="O82" s="290" t="str">
        <f>IF(B82&lt;&gt;"",IF(B82=TEXT((_xlfn.XLOOKUP($J82,HP同意貼付!$H:$H,HP同意貼付!G:G)),"yyyy/mm/dd"),1,0),"")</f>
        <v/>
      </c>
      <c r="P82" s="290" t="str">
        <f>IF(C82&lt;&gt;"",IF(C82=(_xlfn.XLOOKUP($J82,HP同意貼付!$H:$H,HP同意貼付!B:B)),1,0),"")</f>
        <v/>
      </c>
      <c r="Q82" s="290" t="str">
        <f>IF(D82&lt;&gt;"",IF(D82=(_xlfn.XLOOKUP($J82,HP同意貼付!$H:$H,HP同意貼付!C:C)),1,0),"")</f>
        <v/>
      </c>
      <c r="R82" s="290" t="str">
        <f>IF(E82&lt;&gt;"",IF(E82=(_xlfn.XLOOKUP($J82,HP同意貼付!$H:$H,HP同意貼付!D:D)),1,0),"")</f>
        <v/>
      </c>
      <c r="S82" s="290" t="str">
        <f>IF(F82&lt;&gt;"",IF(F82=(_xlfn.XLOOKUP($J82,HP同意貼付!$H:$H,HP同意貼付!E:E)),1,0),"")</f>
        <v/>
      </c>
      <c r="T82" s="290" t="str">
        <f>IF(K82&lt;&gt;"",IF(K82=(_xlfn.XLOOKUP($J82,HP同意貼付!$H:$H,HP同意貼付!K:K)),1,0),"")</f>
        <v/>
      </c>
      <c r="U82" s="290" t="str">
        <f>IF(L82&lt;&gt;"",IF(L82=(_xlfn.XLOOKUP($J82,HP同意貼付!$H:$H,HP同意貼付!A:A)),1,0),"")</f>
        <v/>
      </c>
    </row>
    <row r="83" spans="1:21" x14ac:dyDescent="0.15">
      <c r="A83" s="290" t="str">
        <f>IF(受験者名簿!C89="","",受験者名簿!A89)</f>
        <v/>
      </c>
      <c r="B83" s="291" t="str">
        <f>IF(受験者名簿!J89="","",TEXT(SUBSTITUTE(受験者名簿!J89,".","/"),"yyyy/mm/dd"))</f>
        <v/>
      </c>
      <c r="C83" s="290" t="str">
        <f>IF(受験者名簿!C89="","",TRIM(受験者名簿!C89))</f>
        <v/>
      </c>
      <c r="D83" s="290" t="str">
        <f>IF(受験者名簿!D89="","",TRIM(受験者名簿!D89))</f>
        <v/>
      </c>
      <c r="E83" s="290" t="str">
        <f>IF(受験者名簿!E89="","",DBCS(TRIM(PHONETIC(受験者名簿!E89))))</f>
        <v/>
      </c>
      <c r="F83" s="290" t="str">
        <f>IF(受験者名簿!F89="","",DBCS(TRIM(PHONETIC(受験者名簿!F89))))</f>
        <v/>
      </c>
      <c r="G83" s="291" t="str">
        <f>IF(受験者名簿!L89="","",受験者名簿!L89)</f>
        <v/>
      </c>
      <c r="H83" s="291" t="str">
        <f>IF(G83="","",IF(受験者名簿!M89="","後",受験者名簿!M89))</f>
        <v/>
      </c>
      <c r="I83" s="291" t="str">
        <f>IF(受験者名簿!N89="","",受験者名簿!N89)</f>
        <v/>
      </c>
      <c r="J83" s="290" t="str">
        <f>IF(受験者名簿!I89="","",TRIM(受験者名簿!I89))</f>
        <v/>
      </c>
      <c r="K83" s="291" t="str">
        <f>IF($C83="","",受験申込書!$N$51)</f>
        <v/>
      </c>
      <c r="L83" s="290" t="str">
        <f>IF(C83="","",受験申込書!$M$13)</f>
        <v/>
      </c>
      <c r="M83" s="290" t="str">
        <f t="shared" si="1"/>
        <v>なし</v>
      </c>
      <c r="N83" s="290" t="str">
        <f>IF(J83&lt;&gt;"",IF(J83=(_xlfn.XLOOKUP($J83,HP同意貼付!$H:$H,HP同意貼付!H:H)),1,0),"")</f>
        <v/>
      </c>
      <c r="O83" s="290" t="str">
        <f>IF(B83&lt;&gt;"",IF(B83=TEXT((_xlfn.XLOOKUP($J83,HP同意貼付!$H:$H,HP同意貼付!G:G)),"yyyy/mm/dd"),1,0),"")</f>
        <v/>
      </c>
      <c r="P83" s="290" t="str">
        <f>IF(C83&lt;&gt;"",IF(C83=(_xlfn.XLOOKUP($J83,HP同意貼付!$H:$H,HP同意貼付!B:B)),1,0),"")</f>
        <v/>
      </c>
      <c r="Q83" s="290" t="str">
        <f>IF(D83&lt;&gt;"",IF(D83=(_xlfn.XLOOKUP($J83,HP同意貼付!$H:$H,HP同意貼付!C:C)),1,0),"")</f>
        <v/>
      </c>
      <c r="R83" s="290" t="str">
        <f>IF(E83&lt;&gt;"",IF(E83=(_xlfn.XLOOKUP($J83,HP同意貼付!$H:$H,HP同意貼付!D:D)),1,0),"")</f>
        <v/>
      </c>
      <c r="S83" s="290" t="str">
        <f>IF(F83&lt;&gt;"",IF(F83=(_xlfn.XLOOKUP($J83,HP同意貼付!$H:$H,HP同意貼付!E:E)),1,0),"")</f>
        <v/>
      </c>
      <c r="T83" s="290" t="str">
        <f>IF(K83&lt;&gt;"",IF(K83=(_xlfn.XLOOKUP($J83,HP同意貼付!$H:$H,HP同意貼付!K:K)),1,0),"")</f>
        <v/>
      </c>
      <c r="U83" s="290" t="str">
        <f>IF(L83&lt;&gt;"",IF(L83=(_xlfn.XLOOKUP($J83,HP同意貼付!$H:$H,HP同意貼付!A:A)),1,0),"")</f>
        <v/>
      </c>
    </row>
    <row r="84" spans="1:21" x14ac:dyDescent="0.15">
      <c r="A84" s="290" t="str">
        <f>IF(受験者名簿!C90="","",受験者名簿!A90)</f>
        <v/>
      </c>
      <c r="B84" s="291" t="str">
        <f>IF(受験者名簿!J90="","",TEXT(SUBSTITUTE(受験者名簿!J90,".","/"),"yyyy/mm/dd"))</f>
        <v/>
      </c>
      <c r="C84" s="290" t="str">
        <f>IF(受験者名簿!C90="","",TRIM(受験者名簿!C90))</f>
        <v/>
      </c>
      <c r="D84" s="290" t="str">
        <f>IF(受験者名簿!D90="","",TRIM(受験者名簿!D90))</f>
        <v/>
      </c>
      <c r="E84" s="290" t="str">
        <f>IF(受験者名簿!E90="","",DBCS(TRIM(PHONETIC(受験者名簿!E90))))</f>
        <v/>
      </c>
      <c r="F84" s="290" t="str">
        <f>IF(受験者名簿!F90="","",DBCS(TRIM(PHONETIC(受験者名簿!F90))))</f>
        <v/>
      </c>
      <c r="G84" s="291" t="str">
        <f>IF(受験者名簿!L90="","",受験者名簿!L90)</f>
        <v/>
      </c>
      <c r="H84" s="291" t="str">
        <f>IF(G84="","",IF(受験者名簿!M90="","後",受験者名簿!M90))</f>
        <v/>
      </c>
      <c r="I84" s="291" t="str">
        <f>IF(受験者名簿!N90="","",受験者名簿!N90)</f>
        <v/>
      </c>
      <c r="J84" s="290" t="str">
        <f>IF(受験者名簿!I90="","",TRIM(受験者名簿!I90))</f>
        <v/>
      </c>
      <c r="K84" s="291" t="str">
        <f>IF($C84="","",受験申込書!$N$51)</f>
        <v/>
      </c>
      <c r="L84" s="290" t="str">
        <f>IF(C84="","",受験申込書!$M$13)</f>
        <v/>
      </c>
      <c r="M84" s="290" t="str">
        <f t="shared" si="1"/>
        <v>なし</v>
      </c>
      <c r="N84" s="290" t="str">
        <f>IF(J84&lt;&gt;"",IF(J84=(_xlfn.XLOOKUP($J84,HP同意貼付!$H:$H,HP同意貼付!H:H)),1,0),"")</f>
        <v/>
      </c>
      <c r="O84" s="290" t="str">
        <f>IF(B84&lt;&gt;"",IF(B84=TEXT((_xlfn.XLOOKUP($J84,HP同意貼付!$H:$H,HP同意貼付!G:G)),"yyyy/mm/dd"),1,0),"")</f>
        <v/>
      </c>
      <c r="P84" s="290" t="str">
        <f>IF(C84&lt;&gt;"",IF(C84=(_xlfn.XLOOKUP($J84,HP同意貼付!$H:$H,HP同意貼付!B:B)),1,0),"")</f>
        <v/>
      </c>
      <c r="Q84" s="290" t="str">
        <f>IF(D84&lt;&gt;"",IF(D84=(_xlfn.XLOOKUP($J84,HP同意貼付!$H:$H,HP同意貼付!C:C)),1,0),"")</f>
        <v/>
      </c>
      <c r="R84" s="290" t="str">
        <f>IF(E84&lt;&gt;"",IF(E84=(_xlfn.XLOOKUP($J84,HP同意貼付!$H:$H,HP同意貼付!D:D)),1,0),"")</f>
        <v/>
      </c>
      <c r="S84" s="290" t="str">
        <f>IF(F84&lt;&gt;"",IF(F84=(_xlfn.XLOOKUP($J84,HP同意貼付!$H:$H,HP同意貼付!E:E)),1,0),"")</f>
        <v/>
      </c>
      <c r="T84" s="290" t="str">
        <f>IF(K84&lt;&gt;"",IF(K84=(_xlfn.XLOOKUP($J84,HP同意貼付!$H:$H,HP同意貼付!K:K)),1,0),"")</f>
        <v/>
      </c>
      <c r="U84" s="290" t="str">
        <f>IF(L84&lt;&gt;"",IF(L84=(_xlfn.XLOOKUP($J84,HP同意貼付!$H:$H,HP同意貼付!A:A)),1,0),"")</f>
        <v/>
      </c>
    </row>
    <row r="85" spans="1:21" x14ac:dyDescent="0.15">
      <c r="A85" s="290" t="str">
        <f>IF(受験者名簿!C91="","",受験者名簿!A91)</f>
        <v/>
      </c>
      <c r="B85" s="291" t="str">
        <f>IF(受験者名簿!J91="","",TEXT(SUBSTITUTE(受験者名簿!J91,".","/"),"yyyy/mm/dd"))</f>
        <v/>
      </c>
      <c r="C85" s="290" t="str">
        <f>IF(受験者名簿!C91="","",TRIM(受験者名簿!C91))</f>
        <v/>
      </c>
      <c r="D85" s="290" t="str">
        <f>IF(受験者名簿!D91="","",TRIM(受験者名簿!D91))</f>
        <v/>
      </c>
      <c r="E85" s="290" t="str">
        <f>IF(受験者名簿!E91="","",DBCS(TRIM(PHONETIC(受験者名簿!E91))))</f>
        <v/>
      </c>
      <c r="F85" s="290" t="str">
        <f>IF(受験者名簿!F91="","",DBCS(TRIM(PHONETIC(受験者名簿!F91))))</f>
        <v/>
      </c>
      <c r="G85" s="291" t="str">
        <f>IF(受験者名簿!L91="","",受験者名簿!L91)</f>
        <v/>
      </c>
      <c r="H85" s="291" t="str">
        <f>IF(G85="","",IF(受験者名簿!M91="","後",受験者名簿!M91))</f>
        <v/>
      </c>
      <c r="I85" s="291" t="str">
        <f>IF(受験者名簿!N91="","",受験者名簿!N91)</f>
        <v/>
      </c>
      <c r="J85" s="290" t="str">
        <f>IF(受験者名簿!I91="","",TRIM(受験者名簿!I91))</f>
        <v/>
      </c>
      <c r="K85" s="291" t="str">
        <f>IF($C85="","",受験申込書!$N$51)</f>
        <v/>
      </c>
      <c r="L85" s="290" t="str">
        <f>IF(C85="","",受験申込書!$M$13)</f>
        <v/>
      </c>
      <c r="M85" s="290" t="str">
        <f t="shared" si="1"/>
        <v>なし</v>
      </c>
      <c r="N85" s="290" t="str">
        <f>IF(J85&lt;&gt;"",IF(J85=(_xlfn.XLOOKUP($J85,HP同意貼付!$H:$H,HP同意貼付!H:H)),1,0),"")</f>
        <v/>
      </c>
      <c r="O85" s="290" t="str">
        <f>IF(B85&lt;&gt;"",IF(B85=TEXT((_xlfn.XLOOKUP($J85,HP同意貼付!$H:$H,HP同意貼付!G:G)),"yyyy/mm/dd"),1,0),"")</f>
        <v/>
      </c>
      <c r="P85" s="290" t="str">
        <f>IF(C85&lt;&gt;"",IF(C85=(_xlfn.XLOOKUP($J85,HP同意貼付!$H:$H,HP同意貼付!B:B)),1,0),"")</f>
        <v/>
      </c>
      <c r="Q85" s="290" t="str">
        <f>IF(D85&lt;&gt;"",IF(D85=(_xlfn.XLOOKUP($J85,HP同意貼付!$H:$H,HP同意貼付!C:C)),1,0),"")</f>
        <v/>
      </c>
      <c r="R85" s="290" t="str">
        <f>IF(E85&lt;&gt;"",IF(E85=(_xlfn.XLOOKUP($J85,HP同意貼付!$H:$H,HP同意貼付!D:D)),1,0),"")</f>
        <v/>
      </c>
      <c r="S85" s="290" t="str">
        <f>IF(F85&lt;&gt;"",IF(F85=(_xlfn.XLOOKUP($J85,HP同意貼付!$H:$H,HP同意貼付!E:E)),1,0),"")</f>
        <v/>
      </c>
      <c r="T85" s="290" t="str">
        <f>IF(K85&lt;&gt;"",IF(K85=(_xlfn.XLOOKUP($J85,HP同意貼付!$H:$H,HP同意貼付!K:K)),1,0),"")</f>
        <v/>
      </c>
      <c r="U85" s="290" t="str">
        <f>IF(L85&lt;&gt;"",IF(L85=(_xlfn.XLOOKUP($J85,HP同意貼付!$H:$H,HP同意貼付!A:A)),1,0),"")</f>
        <v/>
      </c>
    </row>
    <row r="86" spans="1:21" x14ac:dyDescent="0.15">
      <c r="A86" s="290" t="str">
        <f>IF(受験者名簿!C92="","",受験者名簿!A92)</f>
        <v/>
      </c>
      <c r="B86" s="291" t="str">
        <f>IF(受験者名簿!J92="","",TEXT(SUBSTITUTE(受験者名簿!J92,".","/"),"yyyy/mm/dd"))</f>
        <v/>
      </c>
      <c r="C86" s="290" t="str">
        <f>IF(受験者名簿!C92="","",TRIM(受験者名簿!C92))</f>
        <v/>
      </c>
      <c r="D86" s="290" t="str">
        <f>IF(受験者名簿!D92="","",TRIM(受験者名簿!D92))</f>
        <v/>
      </c>
      <c r="E86" s="290" t="str">
        <f>IF(受験者名簿!E92="","",DBCS(TRIM(PHONETIC(受験者名簿!E92))))</f>
        <v/>
      </c>
      <c r="F86" s="290" t="str">
        <f>IF(受験者名簿!F92="","",DBCS(TRIM(PHONETIC(受験者名簿!F92))))</f>
        <v/>
      </c>
      <c r="G86" s="291" t="str">
        <f>IF(受験者名簿!L92="","",受験者名簿!L92)</f>
        <v/>
      </c>
      <c r="H86" s="291" t="str">
        <f>IF(G86="","",IF(受験者名簿!M92="","後",受験者名簿!M92))</f>
        <v/>
      </c>
      <c r="I86" s="291" t="str">
        <f>IF(受験者名簿!N92="","",受験者名簿!N92)</f>
        <v/>
      </c>
      <c r="J86" s="290" t="str">
        <f>IF(受験者名簿!I92="","",TRIM(受験者名簿!I92))</f>
        <v/>
      </c>
      <c r="K86" s="291" t="str">
        <f>IF($C86="","",受験申込書!$N$51)</f>
        <v/>
      </c>
      <c r="L86" s="290" t="str">
        <f>IF(C86="","",受験申込書!$M$13)</f>
        <v/>
      </c>
      <c r="M86" s="290" t="str">
        <f t="shared" si="1"/>
        <v>なし</v>
      </c>
      <c r="N86" s="290" t="str">
        <f>IF(J86&lt;&gt;"",IF(J86=(_xlfn.XLOOKUP($J86,HP同意貼付!$H:$H,HP同意貼付!H:H)),1,0),"")</f>
        <v/>
      </c>
      <c r="O86" s="290" t="str">
        <f>IF(B86&lt;&gt;"",IF(B86=TEXT((_xlfn.XLOOKUP($J86,HP同意貼付!$H:$H,HP同意貼付!G:G)),"yyyy/mm/dd"),1,0),"")</f>
        <v/>
      </c>
      <c r="P86" s="290" t="str">
        <f>IF(C86&lt;&gt;"",IF(C86=(_xlfn.XLOOKUP($J86,HP同意貼付!$H:$H,HP同意貼付!B:B)),1,0),"")</f>
        <v/>
      </c>
      <c r="Q86" s="290" t="str">
        <f>IF(D86&lt;&gt;"",IF(D86=(_xlfn.XLOOKUP($J86,HP同意貼付!$H:$H,HP同意貼付!C:C)),1,0),"")</f>
        <v/>
      </c>
      <c r="R86" s="290" t="str">
        <f>IF(E86&lt;&gt;"",IF(E86=(_xlfn.XLOOKUP($J86,HP同意貼付!$H:$H,HP同意貼付!D:D)),1,0),"")</f>
        <v/>
      </c>
      <c r="S86" s="290" t="str">
        <f>IF(F86&lt;&gt;"",IF(F86=(_xlfn.XLOOKUP($J86,HP同意貼付!$H:$H,HP同意貼付!E:E)),1,0),"")</f>
        <v/>
      </c>
      <c r="T86" s="290" t="str">
        <f>IF(K86&lt;&gt;"",IF(K86=(_xlfn.XLOOKUP($J86,HP同意貼付!$H:$H,HP同意貼付!K:K)),1,0),"")</f>
        <v/>
      </c>
      <c r="U86" s="290" t="str">
        <f>IF(L86&lt;&gt;"",IF(L86=(_xlfn.XLOOKUP($J86,HP同意貼付!$H:$H,HP同意貼付!A:A)),1,0),"")</f>
        <v/>
      </c>
    </row>
    <row r="87" spans="1:21" x14ac:dyDescent="0.15">
      <c r="A87" s="290" t="str">
        <f>IF(受験者名簿!C93="","",受験者名簿!A93)</f>
        <v/>
      </c>
      <c r="B87" s="291" t="str">
        <f>IF(受験者名簿!J93="","",TEXT(SUBSTITUTE(受験者名簿!J93,".","/"),"yyyy/mm/dd"))</f>
        <v/>
      </c>
      <c r="C87" s="290" t="str">
        <f>IF(受験者名簿!C93="","",TRIM(受験者名簿!C93))</f>
        <v/>
      </c>
      <c r="D87" s="290" t="str">
        <f>IF(受験者名簿!D93="","",TRIM(受験者名簿!D93))</f>
        <v/>
      </c>
      <c r="E87" s="290" t="str">
        <f>IF(受験者名簿!E93="","",DBCS(TRIM(PHONETIC(受験者名簿!E93))))</f>
        <v/>
      </c>
      <c r="F87" s="290" t="str">
        <f>IF(受験者名簿!F93="","",DBCS(TRIM(PHONETIC(受験者名簿!F93))))</f>
        <v/>
      </c>
      <c r="G87" s="291" t="str">
        <f>IF(受験者名簿!L93="","",受験者名簿!L93)</f>
        <v/>
      </c>
      <c r="H87" s="291" t="str">
        <f>IF(G87="","",IF(受験者名簿!M93="","後",受験者名簿!M93))</f>
        <v/>
      </c>
      <c r="I87" s="291" t="str">
        <f>IF(受験者名簿!N93="","",受験者名簿!N93)</f>
        <v/>
      </c>
      <c r="J87" s="290" t="str">
        <f>IF(受験者名簿!I93="","",TRIM(受験者名簿!I93))</f>
        <v/>
      </c>
      <c r="K87" s="291" t="str">
        <f>IF($C87="","",受験申込書!$N$51)</f>
        <v/>
      </c>
      <c r="L87" s="290" t="str">
        <f>IF(C87="","",受験申込書!$M$13)</f>
        <v/>
      </c>
      <c r="M87" s="290" t="str">
        <f t="shared" si="1"/>
        <v>なし</v>
      </c>
      <c r="N87" s="290" t="str">
        <f>IF(J87&lt;&gt;"",IF(J87=(_xlfn.XLOOKUP($J87,HP同意貼付!$H:$H,HP同意貼付!H:H)),1,0),"")</f>
        <v/>
      </c>
      <c r="O87" s="290" t="str">
        <f>IF(B87&lt;&gt;"",IF(B87=TEXT((_xlfn.XLOOKUP($J87,HP同意貼付!$H:$H,HP同意貼付!G:G)),"yyyy/mm/dd"),1,0),"")</f>
        <v/>
      </c>
      <c r="P87" s="290" t="str">
        <f>IF(C87&lt;&gt;"",IF(C87=(_xlfn.XLOOKUP($J87,HP同意貼付!$H:$H,HP同意貼付!B:B)),1,0),"")</f>
        <v/>
      </c>
      <c r="Q87" s="290" t="str">
        <f>IF(D87&lt;&gt;"",IF(D87=(_xlfn.XLOOKUP($J87,HP同意貼付!$H:$H,HP同意貼付!C:C)),1,0),"")</f>
        <v/>
      </c>
      <c r="R87" s="290" t="str">
        <f>IF(E87&lt;&gt;"",IF(E87=(_xlfn.XLOOKUP($J87,HP同意貼付!$H:$H,HP同意貼付!D:D)),1,0),"")</f>
        <v/>
      </c>
      <c r="S87" s="290" t="str">
        <f>IF(F87&lt;&gt;"",IF(F87=(_xlfn.XLOOKUP($J87,HP同意貼付!$H:$H,HP同意貼付!E:E)),1,0),"")</f>
        <v/>
      </c>
      <c r="T87" s="290" t="str">
        <f>IF(K87&lt;&gt;"",IF(K87=(_xlfn.XLOOKUP($J87,HP同意貼付!$H:$H,HP同意貼付!K:K)),1,0),"")</f>
        <v/>
      </c>
      <c r="U87" s="290" t="str">
        <f>IF(L87&lt;&gt;"",IF(L87=(_xlfn.XLOOKUP($J87,HP同意貼付!$H:$H,HP同意貼付!A:A)),1,0),"")</f>
        <v/>
      </c>
    </row>
    <row r="88" spans="1:21" x14ac:dyDescent="0.15">
      <c r="A88" s="290" t="str">
        <f>IF(受験者名簿!C94="","",受験者名簿!A94)</f>
        <v/>
      </c>
      <c r="B88" s="291" t="str">
        <f>IF(受験者名簿!J94="","",TEXT(SUBSTITUTE(受験者名簿!J94,".","/"),"yyyy/mm/dd"))</f>
        <v/>
      </c>
      <c r="C88" s="290" t="str">
        <f>IF(受験者名簿!C94="","",TRIM(受験者名簿!C94))</f>
        <v/>
      </c>
      <c r="D88" s="290" t="str">
        <f>IF(受験者名簿!D94="","",TRIM(受験者名簿!D94))</f>
        <v/>
      </c>
      <c r="E88" s="290" t="str">
        <f>IF(受験者名簿!E94="","",DBCS(TRIM(PHONETIC(受験者名簿!E94))))</f>
        <v/>
      </c>
      <c r="F88" s="290" t="str">
        <f>IF(受験者名簿!F94="","",DBCS(TRIM(PHONETIC(受験者名簿!F94))))</f>
        <v/>
      </c>
      <c r="G88" s="291" t="str">
        <f>IF(受験者名簿!L94="","",受験者名簿!L94)</f>
        <v/>
      </c>
      <c r="H88" s="291" t="str">
        <f>IF(G88="","",IF(受験者名簿!M94="","後",受験者名簿!M94))</f>
        <v/>
      </c>
      <c r="I88" s="291" t="str">
        <f>IF(受験者名簿!N94="","",受験者名簿!N94)</f>
        <v/>
      </c>
      <c r="J88" s="290" t="str">
        <f>IF(受験者名簿!I94="","",TRIM(受験者名簿!I94))</f>
        <v/>
      </c>
      <c r="K88" s="291" t="str">
        <f>IF($C88="","",受験申込書!$N$51)</f>
        <v/>
      </c>
      <c r="L88" s="290" t="str">
        <f>IF(C88="","",受験申込書!$M$13)</f>
        <v/>
      </c>
      <c r="M88" s="290" t="str">
        <f t="shared" si="1"/>
        <v>なし</v>
      </c>
      <c r="N88" s="290" t="str">
        <f>IF(J88&lt;&gt;"",IF(J88=(_xlfn.XLOOKUP($J88,HP同意貼付!$H:$H,HP同意貼付!H:H)),1,0),"")</f>
        <v/>
      </c>
      <c r="O88" s="290" t="str">
        <f>IF(B88&lt;&gt;"",IF(B88=TEXT((_xlfn.XLOOKUP($J88,HP同意貼付!$H:$H,HP同意貼付!G:G)),"yyyy/mm/dd"),1,0),"")</f>
        <v/>
      </c>
      <c r="P88" s="290" t="str">
        <f>IF(C88&lt;&gt;"",IF(C88=(_xlfn.XLOOKUP($J88,HP同意貼付!$H:$H,HP同意貼付!B:B)),1,0),"")</f>
        <v/>
      </c>
      <c r="Q88" s="290" t="str">
        <f>IF(D88&lt;&gt;"",IF(D88=(_xlfn.XLOOKUP($J88,HP同意貼付!$H:$H,HP同意貼付!C:C)),1,0),"")</f>
        <v/>
      </c>
      <c r="R88" s="290" t="str">
        <f>IF(E88&lt;&gt;"",IF(E88=(_xlfn.XLOOKUP($J88,HP同意貼付!$H:$H,HP同意貼付!D:D)),1,0),"")</f>
        <v/>
      </c>
      <c r="S88" s="290" t="str">
        <f>IF(F88&lt;&gt;"",IF(F88=(_xlfn.XLOOKUP($J88,HP同意貼付!$H:$H,HP同意貼付!E:E)),1,0),"")</f>
        <v/>
      </c>
      <c r="T88" s="290" t="str">
        <f>IF(K88&lt;&gt;"",IF(K88=(_xlfn.XLOOKUP($J88,HP同意貼付!$H:$H,HP同意貼付!K:K)),1,0),"")</f>
        <v/>
      </c>
      <c r="U88" s="290" t="str">
        <f>IF(L88&lt;&gt;"",IF(L88=(_xlfn.XLOOKUP($J88,HP同意貼付!$H:$H,HP同意貼付!A:A)),1,0),"")</f>
        <v/>
      </c>
    </row>
    <row r="89" spans="1:21" x14ac:dyDescent="0.15">
      <c r="A89" s="290" t="str">
        <f>IF(受験者名簿!C95="","",受験者名簿!A95)</f>
        <v/>
      </c>
      <c r="B89" s="291" t="str">
        <f>IF(受験者名簿!J95="","",TEXT(SUBSTITUTE(受験者名簿!J95,".","/"),"yyyy/mm/dd"))</f>
        <v/>
      </c>
      <c r="C89" s="290" t="str">
        <f>IF(受験者名簿!C95="","",TRIM(受験者名簿!C95))</f>
        <v/>
      </c>
      <c r="D89" s="290" t="str">
        <f>IF(受験者名簿!D95="","",TRIM(受験者名簿!D95))</f>
        <v/>
      </c>
      <c r="E89" s="290" t="str">
        <f>IF(受験者名簿!E95="","",DBCS(TRIM(PHONETIC(受験者名簿!E95))))</f>
        <v/>
      </c>
      <c r="F89" s="290" t="str">
        <f>IF(受験者名簿!F95="","",DBCS(TRIM(PHONETIC(受験者名簿!F95))))</f>
        <v/>
      </c>
      <c r="G89" s="291" t="str">
        <f>IF(受験者名簿!L95="","",受験者名簿!L95)</f>
        <v/>
      </c>
      <c r="H89" s="291" t="str">
        <f>IF(G89="","",IF(受験者名簿!M95="","後",受験者名簿!M95))</f>
        <v/>
      </c>
      <c r="I89" s="291" t="str">
        <f>IF(受験者名簿!N95="","",受験者名簿!N95)</f>
        <v/>
      </c>
      <c r="J89" s="290" t="str">
        <f>IF(受験者名簿!I95="","",TRIM(受験者名簿!I95))</f>
        <v/>
      </c>
      <c r="K89" s="291" t="str">
        <f>IF($C89="","",受験申込書!$N$51)</f>
        <v/>
      </c>
      <c r="L89" s="290" t="str">
        <f>IF(C89="","",受験申込書!$M$13)</f>
        <v/>
      </c>
      <c r="M89" s="290" t="str">
        <f t="shared" si="1"/>
        <v>なし</v>
      </c>
      <c r="N89" s="290" t="str">
        <f>IF(J89&lt;&gt;"",IF(J89=(_xlfn.XLOOKUP($J89,HP同意貼付!$H:$H,HP同意貼付!H:H)),1,0),"")</f>
        <v/>
      </c>
      <c r="O89" s="290" t="str">
        <f>IF(B89&lt;&gt;"",IF(B89=TEXT((_xlfn.XLOOKUP($J89,HP同意貼付!$H:$H,HP同意貼付!G:G)),"yyyy/mm/dd"),1,0),"")</f>
        <v/>
      </c>
      <c r="P89" s="290" t="str">
        <f>IF(C89&lt;&gt;"",IF(C89=(_xlfn.XLOOKUP($J89,HP同意貼付!$H:$H,HP同意貼付!B:B)),1,0),"")</f>
        <v/>
      </c>
      <c r="Q89" s="290" t="str">
        <f>IF(D89&lt;&gt;"",IF(D89=(_xlfn.XLOOKUP($J89,HP同意貼付!$H:$H,HP同意貼付!C:C)),1,0),"")</f>
        <v/>
      </c>
      <c r="R89" s="290" t="str">
        <f>IF(E89&lt;&gt;"",IF(E89=(_xlfn.XLOOKUP($J89,HP同意貼付!$H:$H,HP同意貼付!D:D)),1,0),"")</f>
        <v/>
      </c>
      <c r="S89" s="290" t="str">
        <f>IF(F89&lt;&gt;"",IF(F89=(_xlfn.XLOOKUP($J89,HP同意貼付!$H:$H,HP同意貼付!E:E)),1,0),"")</f>
        <v/>
      </c>
      <c r="T89" s="290" t="str">
        <f>IF(K89&lt;&gt;"",IF(K89=(_xlfn.XLOOKUP($J89,HP同意貼付!$H:$H,HP同意貼付!K:K)),1,0),"")</f>
        <v/>
      </c>
      <c r="U89" s="290" t="str">
        <f>IF(L89&lt;&gt;"",IF(L89=(_xlfn.XLOOKUP($J89,HP同意貼付!$H:$H,HP同意貼付!A:A)),1,0),"")</f>
        <v/>
      </c>
    </row>
    <row r="90" spans="1:21" x14ac:dyDescent="0.15">
      <c r="A90" s="290" t="str">
        <f>IF(受験者名簿!C96="","",受験者名簿!A96)</f>
        <v/>
      </c>
      <c r="B90" s="291" t="str">
        <f>IF(受験者名簿!J96="","",TEXT(SUBSTITUTE(受験者名簿!J96,".","/"),"yyyy/mm/dd"))</f>
        <v/>
      </c>
      <c r="C90" s="290" t="str">
        <f>IF(受験者名簿!C96="","",TRIM(受験者名簿!C96))</f>
        <v/>
      </c>
      <c r="D90" s="290" t="str">
        <f>IF(受験者名簿!D96="","",TRIM(受験者名簿!D96))</f>
        <v/>
      </c>
      <c r="E90" s="290" t="str">
        <f>IF(受験者名簿!E96="","",DBCS(TRIM(PHONETIC(受験者名簿!E96))))</f>
        <v/>
      </c>
      <c r="F90" s="290" t="str">
        <f>IF(受験者名簿!F96="","",DBCS(TRIM(PHONETIC(受験者名簿!F96))))</f>
        <v/>
      </c>
      <c r="G90" s="291" t="str">
        <f>IF(受験者名簿!L96="","",受験者名簿!L96)</f>
        <v/>
      </c>
      <c r="H90" s="291" t="str">
        <f>IF(G90="","",IF(受験者名簿!M96="","後",受験者名簿!M96))</f>
        <v/>
      </c>
      <c r="I90" s="291" t="str">
        <f>IF(受験者名簿!N96="","",受験者名簿!N96)</f>
        <v/>
      </c>
      <c r="J90" s="290" t="str">
        <f>IF(受験者名簿!I96="","",TRIM(受験者名簿!I96))</f>
        <v/>
      </c>
      <c r="K90" s="291" t="str">
        <f>IF($C90="","",受験申込書!$N$51)</f>
        <v/>
      </c>
      <c r="L90" s="290" t="str">
        <f>IF(C90="","",受験申込書!$M$13)</f>
        <v/>
      </c>
      <c r="M90" s="290" t="str">
        <f t="shared" si="1"/>
        <v>なし</v>
      </c>
      <c r="N90" s="290" t="str">
        <f>IF(J90&lt;&gt;"",IF(J90=(_xlfn.XLOOKUP($J90,HP同意貼付!$H:$H,HP同意貼付!H:H)),1,0),"")</f>
        <v/>
      </c>
      <c r="O90" s="290" t="str">
        <f>IF(B90&lt;&gt;"",IF(B90=TEXT((_xlfn.XLOOKUP($J90,HP同意貼付!$H:$H,HP同意貼付!G:G)),"yyyy/mm/dd"),1,0),"")</f>
        <v/>
      </c>
      <c r="P90" s="290" t="str">
        <f>IF(C90&lt;&gt;"",IF(C90=(_xlfn.XLOOKUP($J90,HP同意貼付!$H:$H,HP同意貼付!B:B)),1,0),"")</f>
        <v/>
      </c>
      <c r="Q90" s="290" t="str">
        <f>IF(D90&lt;&gt;"",IF(D90=(_xlfn.XLOOKUP($J90,HP同意貼付!$H:$H,HP同意貼付!C:C)),1,0),"")</f>
        <v/>
      </c>
      <c r="R90" s="290" t="str">
        <f>IF(E90&lt;&gt;"",IF(E90=(_xlfn.XLOOKUP($J90,HP同意貼付!$H:$H,HP同意貼付!D:D)),1,0),"")</f>
        <v/>
      </c>
      <c r="S90" s="290" t="str">
        <f>IF(F90&lt;&gt;"",IF(F90=(_xlfn.XLOOKUP($J90,HP同意貼付!$H:$H,HP同意貼付!E:E)),1,0),"")</f>
        <v/>
      </c>
      <c r="T90" s="290" t="str">
        <f>IF(K90&lt;&gt;"",IF(K90=(_xlfn.XLOOKUP($J90,HP同意貼付!$H:$H,HP同意貼付!K:K)),1,0),"")</f>
        <v/>
      </c>
      <c r="U90" s="290" t="str">
        <f>IF(L90&lt;&gt;"",IF(L90=(_xlfn.XLOOKUP($J90,HP同意貼付!$H:$H,HP同意貼付!A:A)),1,0),"")</f>
        <v/>
      </c>
    </row>
    <row r="91" spans="1:21" x14ac:dyDescent="0.15">
      <c r="A91" s="290" t="str">
        <f>IF(受験者名簿!C97="","",受験者名簿!A97)</f>
        <v/>
      </c>
      <c r="B91" s="291" t="str">
        <f>IF(受験者名簿!J97="","",TEXT(SUBSTITUTE(受験者名簿!J97,".","/"),"yyyy/mm/dd"))</f>
        <v/>
      </c>
      <c r="C91" s="290" t="str">
        <f>IF(受験者名簿!C97="","",TRIM(受験者名簿!C97))</f>
        <v/>
      </c>
      <c r="D91" s="290" t="str">
        <f>IF(受験者名簿!D97="","",TRIM(受験者名簿!D97))</f>
        <v/>
      </c>
      <c r="E91" s="290" t="str">
        <f>IF(受験者名簿!E97="","",DBCS(TRIM(PHONETIC(受験者名簿!E97))))</f>
        <v/>
      </c>
      <c r="F91" s="290" t="str">
        <f>IF(受験者名簿!F97="","",DBCS(TRIM(PHONETIC(受験者名簿!F97))))</f>
        <v/>
      </c>
      <c r="G91" s="291" t="str">
        <f>IF(受験者名簿!L97="","",受験者名簿!L97)</f>
        <v/>
      </c>
      <c r="H91" s="291" t="str">
        <f>IF(G91="","",IF(受験者名簿!M97="","後",受験者名簿!M97))</f>
        <v/>
      </c>
      <c r="I91" s="291" t="str">
        <f>IF(受験者名簿!N97="","",受験者名簿!N97)</f>
        <v/>
      </c>
      <c r="J91" s="290" t="str">
        <f>IF(受験者名簿!I97="","",TRIM(受験者名簿!I97))</f>
        <v/>
      </c>
      <c r="K91" s="291" t="str">
        <f>IF($C91="","",受験申込書!$N$51)</f>
        <v/>
      </c>
      <c r="L91" s="290" t="str">
        <f>IF(C91="","",受験申込書!$M$13)</f>
        <v/>
      </c>
      <c r="M91" s="290" t="str">
        <f t="shared" si="1"/>
        <v>なし</v>
      </c>
      <c r="N91" s="290" t="str">
        <f>IF(J91&lt;&gt;"",IF(J91=(_xlfn.XLOOKUP($J91,HP同意貼付!$H:$H,HP同意貼付!H:H)),1,0),"")</f>
        <v/>
      </c>
      <c r="O91" s="290" t="str">
        <f>IF(B91&lt;&gt;"",IF(B91=TEXT((_xlfn.XLOOKUP($J91,HP同意貼付!$H:$H,HP同意貼付!G:G)),"yyyy/mm/dd"),1,0),"")</f>
        <v/>
      </c>
      <c r="P91" s="290" t="str">
        <f>IF(C91&lt;&gt;"",IF(C91=(_xlfn.XLOOKUP($J91,HP同意貼付!$H:$H,HP同意貼付!B:B)),1,0),"")</f>
        <v/>
      </c>
      <c r="Q91" s="290" t="str">
        <f>IF(D91&lt;&gt;"",IF(D91=(_xlfn.XLOOKUP($J91,HP同意貼付!$H:$H,HP同意貼付!C:C)),1,0),"")</f>
        <v/>
      </c>
      <c r="R91" s="290" t="str">
        <f>IF(E91&lt;&gt;"",IF(E91=(_xlfn.XLOOKUP($J91,HP同意貼付!$H:$H,HP同意貼付!D:D)),1,0),"")</f>
        <v/>
      </c>
      <c r="S91" s="290" t="str">
        <f>IF(F91&lt;&gt;"",IF(F91=(_xlfn.XLOOKUP($J91,HP同意貼付!$H:$H,HP同意貼付!E:E)),1,0),"")</f>
        <v/>
      </c>
      <c r="T91" s="290" t="str">
        <f>IF(K91&lt;&gt;"",IF(K91=(_xlfn.XLOOKUP($J91,HP同意貼付!$H:$H,HP同意貼付!K:K)),1,0),"")</f>
        <v/>
      </c>
      <c r="U91" s="290" t="str">
        <f>IF(L91&lt;&gt;"",IF(L91=(_xlfn.XLOOKUP($J91,HP同意貼付!$H:$H,HP同意貼付!A:A)),1,0),"")</f>
        <v/>
      </c>
    </row>
    <row r="92" spans="1:21" x14ac:dyDescent="0.15">
      <c r="A92" s="290" t="str">
        <f>IF(受験者名簿!C98="","",受験者名簿!A98)</f>
        <v/>
      </c>
      <c r="B92" s="291" t="str">
        <f>IF(受験者名簿!J98="","",TEXT(SUBSTITUTE(受験者名簿!J98,".","/"),"yyyy/mm/dd"))</f>
        <v/>
      </c>
      <c r="C92" s="290" t="str">
        <f>IF(受験者名簿!C98="","",TRIM(受験者名簿!C98))</f>
        <v/>
      </c>
      <c r="D92" s="290" t="str">
        <f>IF(受験者名簿!D98="","",TRIM(受験者名簿!D98))</f>
        <v/>
      </c>
      <c r="E92" s="290" t="str">
        <f>IF(受験者名簿!E98="","",DBCS(TRIM(PHONETIC(受験者名簿!E98))))</f>
        <v/>
      </c>
      <c r="F92" s="290" t="str">
        <f>IF(受験者名簿!F98="","",DBCS(TRIM(PHONETIC(受験者名簿!F98))))</f>
        <v/>
      </c>
      <c r="G92" s="291" t="str">
        <f>IF(受験者名簿!L98="","",受験者名簿!L98)</f>
        <v/>
      </c>
      <c r="H92" s="291" t="str">
        <f>IF(G92="","",IF(受験者名簿!M98="","後",受験者名簿!M98))</f>
        <v/>
      </c>
      <c r="I92" s="291" t="str">
        <f>IF(受験者名簿!N98="","",受験者名簿!N98)</f>
        <v/>
      </c>
      <c r="J92" s="290" t="str">
        <f>IF(受験者名簿!I98="","",TRIM(受験者名簿!I98))</f>
        <v/>
      </c>
      <c r="K92" s="291" t="str">
        <f>IF($C92="","",受験申込書!$N$51)</f>
        <v/>
      </c>
      <c r="L92" s="290" t="str">
        <f>IF(C92="","",受験申込書!$M$13)</f>
        <v/>
      </c>
      <c r="M92" s="290" t="str">
        <f t="shared" si="1"/>
        <v>なし</v>
      </c>
      <c r="N92" s="290" t="str">
        <f>IF(J92&lt;&gt;"",IF(J92=(_xlfn.XLOOKUP($J92,HP同意貼付!$H:$H,HP同意貼付!H:H)),1,0),"")</f>
        <v/>
      </c>
      <c r="O92" s="290" t="str">
        <f>IF(B92&lt;&gt;"",IF(B92=TEXT((_xlfn.XLOOKUP($J92,HP同意貼付!$H:$H,HP同意貼付!G:G)),"yyyy/mm/dd"),1,0),"")</f>
        <v/>
      </c>
      <c r="P92" s="290" t="str">
        <f>IF(C92&lt;&gt;"",IF(C92=(_xlfn.XLOOKUP($J92,HP同意貼付!$H:$H,HP同意貼付!B:B)),1,0),"")</f>
        <v/>
      </c>
      <c r="Q92" s="290" t="str">
        <f>IF(D92&lt;&gt;"",IF(D92=(_xlfn.XLOOKUP($J92,HP同意貼付!$H:$H,HP同意貼付!C:C)),1,0),"")</f>
        <v/>
      </c>
      <c r="R92" s="290" t="str">
        <f>IF(E92&lt;&gt;"",IF(E92=(_xlfn.XLOOKUP($J92,HP同意貼付!$H:$H,HP同意貼付!D:D)),1,0),"")</f>
        <v/>
      </c>
      <c r="S92" s="290" t="str">
        <f>IF(F92&lt;&gt;"",IF(F92=(_xlfn.XLOOKUP($J92,HP同意貼付!$H:$H,HP同意貼付!E:E)),1,0),"")</f>
        <v/>
      </c>
      <c r="T92" s="290" t="str">
        <f>IF(K92&lt;&gt;"",IF(K92=(_xlfn.XLOOKUP($J92,HP同意貼付!$H:$H,HP同意貼付!K:K)),1,0),"")</f>
        <v/>
      </c>
      <c r="U92" s="290" t="str">
        <f>IF(L92&lt;&gt;"",IF(L92=(_xlfn.XLOOKUP($J92,HP同意貼付!$H:$H,HP同意貼付!A:A)),1,0),"")</f>
        <v/>
      </c>
    </row>
    <row r="93" spans="1:21" x14ac:dyDescent="0.15">
      <c r="A93" s="290" t="str">
        <f>IF(受験者名簿!C99="","",受験者名簿!A99)</f>
        <v/>
      </c>
      <c r="B93" s="291" t="str">
        <f>IF(受験者名簿!J99="","",TEXT(SUBSTITUTE(受験者名簿!J99,".","/"),"yyyy/mm/dd"))</f>
        <v/>
      </c>
      <c r="C93" s="290" t="str">
        <f>IF(受験者名簿!C99="","",TRIM(受験者名簿!C99))</f>
        <v/>
      </c>
      <c r="D93" s="290" t="str">
        <f>IF(受験者名簿!D99="","",TRIM(受験者名簿!D99))</f>
        <v/>
      </c>
      <c r="E93" s="290" t="str">
        <f>IF(受験者名簿!E99="","",DBCS(TRIM(PHONETIC(受験者名簿!E99))))</f>
        <v/>
      </c>
      <c r="F93" s="290" t="str">
        <f>IF(受験者名簿!F99="","",DBCS(TRIM(PHONETIC(受験者名簿!F99))))</f>
        <v/>
      </c>
      <c r="G93" s="291" t="str">
        <f>IF(受験者名簿!L99="","",受験者名簿!L99)</f>
        <v/>
      </c>
      <c r="H93" s="291" t="str">
        <f>IF(G93="","",IF(受験者名簿!M99="","後",受験者名簿!M99))</f>
        <v/>
      </c>
      <c r="I93" s="291" t="str">
        <f>IF(受験者名簿!N99="","",受験者名簿!N99)</f>
        <v/>
      </c>
      <c r="J93" s="290" t="str">
        <f>IF(受験者名簿!I99="","",TRIM(受験者名簿!I99))</f>
        <v/>
      </c>
      <c r="K93" s="291" t="str">
        <f>IF($C93="","",受験申込書!$N$51)</f>
        <v/>
      </c>
      <c r="L93" s="290" t="str">
        <f>IF(C93="","",受験申込書!$M$13)</f>
        <v/>
      </c>
      <c r="M93" s="290" t="str">
        <f t="shared" si="1"/>
        <v>なし</v>
      </c>
      <c r="N93" s="290" t="str">
        <f>IF(J93&lt;&gt;"",IF(J93=(_xlfn.XLOOKUP($J93,HP同意貼付!$H:$H,HP同意貼付!H:H)),1,0),"")</f>
        <v/>
      </c>
      <c r="O93" s="290" t="str">
        <f>IF(B93&lt;&gt;"",IF(B93=TEXT((_xlfn.XLOOKUP($J93,HP同意貼付!$H:$H,HP同意貼付!G:G)),"yyyy/mm/dd"),1,0),"")</f>
        <v/>
      </c>
      <c r="P93" s="290" t="str">
        <f>IF(C93&lt;&gt;"",IF(C93=(_xlfn.XLOOKUP($J93,HP同意貼付!$H:$H,HP同意貼付!B:B)),1,0),"")</f>
        <v/>
      </c>
      <c r="Q93" s="290" t="str">
        <f>IF(D93&lt;&gt;"",IF(D93=(_xlfn.XLOOKUP($J93,HP同意貼付!$H:$H,HP同意貼付!C:C)),1,0),"")</f>
        <v/>
      </c>
      <c r="R93" s="290" t="str">
        <f>IF(E93&lt;&gt;"",IF(E93=(_xlfn.XLOOKUP($J93,HP同意貼付!$H:$H,HP同意貼付!D:D)),1,0),"")</f>
        <v/>
      </c>
      <c r="S93" s="290" t="str">
        <f>IF(F93&lt;&gt;"",IF(F93=(_xlfn.XLOOKUP($J93,HP同意貼付!$H:$H,HP同意貼付!E:E)),1,0),"")</f>
        <v/>
      </c>
      <c r="T93" s="290" t="str">
        <f>IF(K93&lt;&gt;"",IF(K93=(_xlfn.XLOOKUP($J93,HP同意貼付!$H:$H,HP同意貼付!K:K)),1,0),"")</f>
        <v/>
      </c>
      <c r="U93" s="290" t="str">
        <f>IF(L93&lt;&gt;"",IF(L93=(_xlfn.XLOOKUP($J93,HP同意貼付!$H:$H,HP同意貼付!A:A)),1,0),"")</f>
        <v/>
      </c>
    </row>
    <row r="94" spans="1:21" x14ac:dyDescent="0.15">
      <c r="A94" s="290" t="str">
        <f>IF(受験者名簿!C100="","",受験者名簿!A100)</f>
        <v/>
      </c>
      <c r="B94" s="291" t="str">
        <f>IF(受験者名簿!J100="","",TEXT(SUBSTITUTE(受験者名簿!J100,".","/"),"yyyy/mm/dd"))</f>
        <v/>
      </c>
      <c r="C94" s="290" t="str">
        <f>IF(受験者名簿!C100="","",TRIM(受験者名簿!C100))</f>
        <v/>
      </c>
      <c r="D94" s="290" t="str">
        <f>IF(受験者名簿!D100="","",TRIM(受験者名簿!D100))</f>
        <v/>
      </c>
      <c r="E94" s="290" t="str">
        <f>IF(受験者名簿!E100="","",DBCS(TRIM(PHONETIC(受験者名簿!E100))))</f>
        <v/>
      </c>
      <c r="F94" s="290" t="str">
        <f>IF(受験者名簿!F100="","",DBCS(TRIM(PHONETIC(受験者名簿!F100))))</f>
        <v/>
      </c>
      <c r="G94" s="291" t="str">
        <f>IF(受験者名簿!L100="","",受験者名簿!L100)</f>
        <v/>
      </c>
      <c r="H94" s="291" t="str">
        <f>IF(G94="","",IF(受験者名簿!M100="","後",受験者名簿!M100))</f>
        <v/>
      </c>
      <c r="I94" s="291" t="str">
        <f>IF(受験者名簿!N100="","",受験者名簿!N100)</f>
        <v/>
      </c>
      <c r="J94" s="290" t="str">
        <f>IF(受験者名簿!I100="","",TRIM(受験者名簿!I100))</f>
        <v/>
      </c>
      <c r="K94" s="291" t="str">
        <f>IF($C94="","",受験申込書!$N$51)</f>
        <v/>
      </c>
      <c r="L94" s="290" t="str">
        <f>IF(C94="","",受験申込書!$M$13)</f>
        <v/>
      </c>
      <c r="M94" s="290" t="str">
        <f t="shared" si="1"/>
        <v>なし</v>
      </c>
      <c r="N94" s="290" t="str">
        <f>IF(J94&lt;&gt;"",IF(J94=(_xlfn.XLOOKUP($J94,HP同意貼付!$H:$H,HP同意貼付!H:H)),1,0),"")</f>
        <v/>
      </c>
      <c r="O94" s="290" t="str">
        <f>IF(B94&lt;&gt;"",IF(B94=TEXT((_xlfn.XLOOKUP($J94,HP同意貼付!$H:$H,HP同意貼付!G:G)),"yyyy/mm/dd"),1,0),"")</f>
        <v/>
      </c>
      <c r="P94" s="290" t="str">
        <f>IF(C94&lt;&gt;"",IF(C94=(_xlfn.XLOOKUP($J94,HP同意貼付!$H:$H,HP同意貼付!B:B)),1,0),"")</f>
        <v/>
      </c>
      <c r="Q94" s="290" t="str">
        <f>IF(D94&lt;&gt;"",IF(D94=(_xlfn.XLOOKUP($J94,HP同意貼付!$H:$H,HP同意貼付!C:C)),1,0),"")</f>
        <v/>
      </c>
      <c r="R94" s="290" t="str">
        <f>IF(E94&lt;&gt;"",IF(E94=(_xlfn.XLOOKUP($J94,HP同意貼付!$H:$H,HP同意貼付!D:D)),1,0),"")</f>
        <v/>
      </c>
      <c r="S94" s="290" t="str">
        <f>IF(F94&lt;&gt;"",IF(F94=(_xlfn.XLOOKUP($J94,HP同意貼付!$H:$H,HP同意貼付!E:E)),1,0),"")</f>
        <v/>
      </c>
      <c r="T94" s="290" t="str">
        <f>IF(K94&lt;&gt;"",IF(K94=(_xlfn.XLOOKUP($J94,HP同意貼付!$H:$H,HP同意貼付!K:K)),1,0),"")</f>
        <v/>
      </c>
      <c r="U94" s="290" t="str">
        <f>IF(L94&lt;&gt;"",IF(L94=(_xlfn.XLOOKUP($J94,HP同意貼付!$H:$H,HP同意貼付!A:A)),1,0),"")</f>
        <v/>
      </c>
    </row>
    <row r="95" spans="1:21" x14ac:dyDescent="0.15">
      <c r="A95" s="290" t="str">
        <f>IF(受験者名簿!C101="","",受験者名簿!A101)</f>
        <v/>
      </c>
      <c r="B95" s="291" t="str">
        <f>IF(受験者名簿!J101="","",TEXT(SUBSTITUTE(受験者名簿!J101,".","/"),"yyyy/mm/dd"))</f>
        <v/>
      </c>
      <c r="C95" s="290" t="str">
        <f>IF(受験者名簿!C101="","",TRIM(受験者名簿!C101))</f>
        <v/>
      </c>
      <c r="D95" s="290" t="str">
        <f>IF(受験者名簿!D101="","",TRIM(受験者名簿!D101))</f>
        <v/>
      </c>
      <c r="E95" s="290" t="str">
        <f>IF(受験者名簿!E101="","",DBCS(TRIM(PHONETIC(受験者名簿!E101))))</f>
        <v/>
      </c>
      <c r="F95" s="290" t="str">
        <f>IF(受験者名簿!F101="","",DBCS(TRIM(PHONETIC(受験者名簿!F101))))</f>
        <v/>
      </c>
      <c r="G95" s="291" t="str">
        <f>IF(受験者名簿!L101="","",受験者名簿!L101)</f>
        <v/>
      </c>
      <c r="H95" s="291" t="str">
        <f>IF(G95="","",IF(受験者名簿!M101="","後",受験者名簿!M101))</f>
        <v/>
      </c>
      <c r="I95" s="291" t="str">
        <f>IF(受験者名簿!N101="","",受験者名簿!N101)</f>
        <v/>
      </c>
      <c r="J95" s="290" t="str">
        <f>IF(受験者名簿!I101="","",TRIM(受験者名簿!I101))</f>
        <v/>
      </c>
      <c r="K95" s="291" t="str">
        <f>IF($C95="","",受験申込書!$N$51)</f>
        <v/>
      </c>
      <c r="L95" s="290" t="str">
        <f>IF(C95="","",受験申込書!$M$13)</f>
        <v/>
      </c>
      <c r="M95" s="290" t="str">
        <f t="shared" si="1"/>
        <v>なし</v>
      </c>
      <c r="N95" s="290" t="str">
        <f>IF(J95&lt;&gt;"",IF(J95=(_xlfn.XLOOKUP($J95,HP同意貼付!$H:$H,HP同意貼付!H:H)),1,0),"")</f>
        <v/>
      </c>
      <c r="O95" s="290" t="str">
        <f>IF(B95&lt;&gt;"",IF(B95=TEXT((_xlfn.XLOOKUP($J95,HP同意貼付!$H:$H,HP同意貼付!G:G)),"yyyy/mm/dd"),1,0),"")</f>
        <v/>
      </c>
      <c r="P95" s="290" t="str">
        <f>IF(C95&lt;&gt;"",IF(C95=(_xlfn.XLOOKUP($J95,HP同意貼付!$H:$H,HP同意貼付!B:B)),1,0),"")</f>
        <v/>
      </c>
      <c r="Q95" s="290" t="str">
        <f>IF(D95&lt;&gt;"",IF(D95=(_xlfn.XLOOKUP($J95,HP同意貼付!$H:$H,HP同意貼付!C:C)),1,0),"")</f>
        <v/>
      </c>
      <c r="R95" s="290" t="str">
        <f>IF(E95&lt;&gt;"",IF(E95=(_xlfn.XLOOKUP($J95,HP同意貼付!$H:$H,HP同意貼付!D:D)),1,0),"")</f>
        <v/>
      </c>
      <c r="S95" s="290" t="str">
        <f>IF(F95&lt;&gt;"",IF(F95=(_xlfn.XLOOKUP($J95,HP同意貼付!$H:$H,HP同意貼付!E:E)),1,0),"")</f>
        <v/>
      </c>
      <c r="T95" s="290" t="str">
        <f>IF(K95&lt;&gt;"",IF(K95=(_xlfn.XLOOKUP($J95,HP同意貼付!$H:$H,HP同意貼付!K:K)),1,0),"")</f>
        <v/>
      </c>
      <c r="U95" s="290" t="str">
        <f>IF(L95&lt;&gt;"",IF(L95=(_xlfn.XLOOKUP($J95,HP同意貼付!$H:$H,HP同意貼付!A:A)),1,0),"")</f>
        <v/>
      </c>
    </row>
    <row r="96" spans="1:21" x14ac:dyDescent="0.15">
      <c r="A96" s="290" t="str">
        <f>IF(受験者名簿!C102="","",受験者名簿!A102)</f>
        <v/>
      </c>
      <c r="B96" s="291" t="str">
        <f>IF(受験者名簿!J102="","",TEXT(SUBSTITUTE(受験者名簿!J102,".","/"),"yyyy/mm/dd"))</f>
        <v/>
      </c>
      <c r="C96" s="290" t="str">
        <f>IF(受験者名簿!C102="","",TRIM(受験者名簿!C102))</f>
        <v/>
      </c>
      <c r="D96" s="290" t="str">
        <f>IF(受験者名簿!D102="","",TRIM(受験者名簿!D102))</f>
        <v/>
      </c>
      <c r="E96" s="290" t="str">
        <f>IF(受験者名簿!E102="","",DBCS(TRIM(PHONETIC(受験者名簿!E102))))</f>
        <v/>
      </c>
      <c r="F96" s="290" t="str">
        <f>IF(受験者名簿!F102="","",DBCS(TRIM(PHONETIC(受験者名簿!F102))))</f>
        <v/>
      </c>
      <c r="G96" s="291" t="str">
        <f>IF(受験者名簿!L102="","",受験者名簿!L102)</f>
        <v/>
      </c>
      <c r="H96" s="291" t="str">
        <f>IF(G96="","",IF(受験者名簿!M102="","後",受験者名簿!M102))</f>
        <v/>
      </c>
      <c r="I96" s="291" t="str">
        <f>IF(受験者名簿!N102="","",受験者名簿!N102)</f>
        <v/>
      </c>
      <c r="J96" s="290" t="str">
        <f>IF(受験者名簿!I102="","",TRIM(受験者名簿!I102))</f>
        <v/>
      </c>
      <c r="K96" s="291" t="str">
        <f>IF($C96="","",受験申込書!$N$51)</f>
        <v/>
      </c>
      <c r="L96" s="290" t="str">
        <f>IF(C96="","",受験申込書!$M$13)</f>
        <v/>
      </c>
      <c r="M96" s="290" t="str">
        <f t="shared" si="1"/>
        <v>なし</v>
      </c>
      <c r="N96" s="290" t="str">
        <f>IF(J96&lt;&gt;"",IF(J96=(_xlfn.XLOOKUP($J96,HP同意貼付!$H:$H,HP同意貼付!H:H)),1,0),"")</f>
        <v/>
      </c>
      <c r="O96" s="290" t="str">
        <f>IF(B96&lt;&gt;"",IF(B96=TEXT((_xlfn.XLOOKUP($J96,HP同意貼付!$H:$H,HP同意貼付!G:G)),"yyyy/mm/dd"),1,0),"")</f>
        <v/>
      </c>
      <c r="P96" s="290" t="str">
        <f>IF(C96&lt;&gt;"",IF(C96=(_xlfn.XLOOKUP($J96,HP同意貼付!$H:$H,HP同意貼付!B:B)),1,0),"")</f>
        <v/>
      </c>
      <c r="Q96" s="290" t="str">
        <f>IF(D96&lt;&gt;"",IF(D96=(_xlfn.XLOOKUP($J96,HP同意貼付!$H:$H,HP同意貼付!C:C)),1,0),"")</f>
        <v/>
      </c>
      <c r="R96" s="290" t="str">
        <f>IF(E96&lt;&gt;"",IF(E96=(_xlfn.XLOOKUP($J96,HP同意貼付!$H:$H,HP同意貼付!D:D)),1,0),"")</f>
        <v/>
      </c>
      <c r="S96" s="290" t="str">
        <f>IF(F96&lt;&gt;"",IF(F96=(_xlfn.XLOOKUP($J96,HP同意貼付!$H:$H,HP同意貼付!E:E)),1,0),"")</f>
        <v/>
      </c>
      <c r="T96" s="290" t="str">
        <f>IF(K96&lt;&gt;"",IF(K96=(_xlfn.XLOOKUP($J96,HP同意貼付!$H:$H,HP同意貼付!K:K)),1,0),"")</f>
        <v/>
      </c>
      <c r="U96" s="290" t="str">
        <f>IF(L96&lt;&gt;"",IF(L96=(_xlfn.XLOOKUP($J96,HP同意貼付!$H:$H,HP同意貼付!A:A)),1,0),"")</f>
        <v/>
      </c>
    </row>
    <row r="97" spans="1:21" x14ac:dyDescent="0.15">
      <c r="A97" s="290" t="str">
        <f>IF(受験者名簿!C103="","",受験者名簿!A103)</f>
        <v/>
      </c>
      <c r="B97" s="291" t="str">
        <f>IF(受験者名簿!J103="","",TEXT(SUBSTITUTE(受験者名簿!J103,".","/"),"yyyy/mm/dd"))</f>
        <v/>
      </c>
      <c r="C97" s="290" t="str">
        <f>IF(受験者名簿!C103="","",TRIM(受験者名簿!C103))</f>
        <v/>
      </c>
      <c r="D97" s="290" t="str">
        <f>IF(受験者名簿!D103="","",TRIM(受験者名簿!D103))</f>
        <v/>
      </c>
      <c r="E97" s="290" t="str">
        <f>IF(受験者名簿!E103="","",DBCS(TRIM(PHONETIC(受験者名簿!E103))))</f>
        <v/>
      </c>
      <c r="F97" s="290" t="str">
        <f>IF(受験者名簿!F103="","",DBCS(TRIM(PHONETIC(受験者名簿!F103))))</f>
        <v/>
      </c>
      <c r="G97" s="291" t="str">
        <f>IF(受験者名簿!L103="","",受験者名簿!L103)</f>
        <v/>
      </c>
      <c r="H97" s="291" t="str">
        <f>IF(G97="","",IF(受験者名簿!M103="","後",受験者名簿!M103))</f>
        <v/>
      </c>
      <c r="I97" s="291" t="str">
        <f>IF(受験者名簿!N103="","",受験者名簿!N103)</f>
        <v/>
      </c>
      <c r="J97" s="290" t="str">
        <f>IF(受験者名簿!I103="","",TRIM(受験者名簿!I103))</f>
        <v/>
      </c>
      <c r="K97" s="291" t="str">
        <f>IF($C97="","",受験申込書!$N$51)</f>
        <v/>
      </c>
      <c r="L97" s="290" t="str">
        <f>IF(C97="","",受験申込書!$M$13)</f>
        <v/>
      </c>
      <c r="M97" s="290" t="str">
        <f t="shared" si="1"/>
        <v>なし</v>
      </c>
      <c r="N97" s="290" t="str">
        <f>IF(J97&lt;&gt;"",IF(J97=(_xlfn.XLOOKUP($J97,HP同意貼付!$H:$H,HP同意貼付!H:H)),1,0),"")</f>
        <v/>
      </c>
      <c r="O97" s="290" t="str">
        <f>IF(B97&lt;&gt;"",IF(B97=TEXT((_xlfn.XLOOKUP($J97,HP同意貼付!$H:$H,HP同意貼付!G:G)),"yyyy/mm/dd"),1,0),"")</f>
        <v/>
      </c>
      <c r="P97" s="290" t="str">
        <f>IF(C97&lt;&gt;"",IF(C97=(_xlfn.XLOOKUP($J97,HP同意貼付!$H:$H,HP同意貼付!B:B)),1,0),"")</f>
        <v/>
      </c>
      <c r="Q97" s="290" t="str">
        <f>IF(D97&lt;&gt;"",IF(D97=(_xlfn.XLOOKUP($J97,HP同意貼付!$H:$H,HP同意貼付!C:C)),1,0),"")</f>
        <v/>
      </c>
      <c r="R97" s="290" t="str">
        <f>IF(E97&lt;&gt;"",IF(E97=(_xlfn.XLOOKUP($J97,HP同意貼付!$H:$H,HP同意貼付!D:D)),1,0),"")</f>
        <v/>
      </c>
      <c r="S97" s="290" t="str">
        <f>IF(F97&lt;&gt;"",IF(F97=(_xlfn.XLOOKUP($J97,HP同意貼付!$H:$H,HP同意貼付!E:E)),1,0),"")</f>
        <v/>
      </c>
      <c r="T97" s="290" t="str">
        <f>IF(K97&lt;&gt;"",IF(K97=(_xlfn.XLOOKUP($J97,HP同意貼付!$H:$H,HP同意貼付!K:K)),1,0),"")</f>
        <v/>
      </c>
      <c r="U97" s="290" t="str">
        <f>IF(L97&lt;&gt;"",IF(L97=(_xlfn.XLOOKUP($J97,HP同意貼付!$H:$H,HP同意貼付!A:A)),1,0),"")</f>
        <v/>
      </c>
    </row>
    <row r="98" spans="1:21" x14ac:dyDescent="0.15">
      <c r="A98" s="290" t="str">
        <f>IF(受験者名簿!C104="","",受験者名簿!A104)</f>
        <v/>
      </c>
      <c r="B98" s="291" t="str">
        <f>IF(受験者名簿!J104="","",TEXT(SUBSTITUTE(受験者名簿!J104,".","/"),"yyyy/mm/dd"))</f>
        <v/>
      </c>
      <c r="C98" s="290" t="str">
        <f>IF(受験者名簿!C104="","",TRIM(受験者名簿!C104))</f>
        <v/>
      </c>
      <c r="D98" s="290" t="str">
        <f>IF(受験者名簿!D104="","",TRIM(受験者名簿!D104))</f>
        <v/>
      </c>
      <c r="E98" s="290" t="str">
        <f>IF(受験者名簿!E104="","",DBCS(TRIM(PHONETIC(受験者名簿!E104))))</f>
        <v/>
      </c>
      <c r="F98" s="290" t="str">
        <f>IF(受験者名簿!F104="","",DBCS(TRIM(PHONETIC(受験者名簿!F104))))</f>
        <v/>
      </c>
      <c r="G98" s="291" t="str">
        <f>IF(受験者名簿!L104="","",受験者名簿!L104)</f>
        <v/>
      </c>
      <c r="H98" s="291" t="str">
        <f>IF(G98="","",IF(受験者名簿!M104="","後",受験者名簿!M104))</f>
        <v/>
      </c>
      <c r="I98" s="291" t="str">
        <f>IF(受験者名簿!N104="","",受験者名簿!N104)</f>
        <v/>
      </c>
      <c r="J98" s="290" t="str">
        <f>IF(受験者名簿!I104="","",TRIM(受験者名簿!I104))</f>
        <v/>
      </c>
      <c r="K98" s="291" t="str">
        <f>IF($C98="","",受験申込書!$N$51)</f>
        <v/>
      </c>
      <c r="L98" s="290" t="str">
        <f>IF(C98="","",受験申込書!$M$13)</f>
        <v/>
      </c>
      <c r="M98" s="290" t="str">
        <f t="shared" si="1"/>
        <v>なし</v>
      </c>
      <c r="N98" s="290" t="str">
        <f>IF(J98&lt;&gt;"",IF(J98=(_xlfn.XLOOKUP($J98,HP同意貼付!$H:$H,HP同意貼付!H:H)),1,0),"")</f>
        <v/>
      </c>
      <c r="O98" s="290" t="str">
        <f>IF(B98&lt;&gt;"",IF(B98=TEXT((_xlfn.XLOOKUP($J98,HP同意貼付!$H:$H,HP同意貼付!G:G)),"yyyy/mm/dd"),1,0),"")</f>
        <v/>
      </c>
      <c r="P98" s="290" t="str">
        <f>IF(C98&lt;&gt;"",IF(C98=(_xlfn.XLOOKUP($J98,HP同意貼付!$H:$H,HP同意貼付!B:B)),1,0),"")</f>
        <v/>
      </c>
      <c r="Q98" s="290" t="str">
        <f>IF(D98&lt;&gt;"",IF(D98=(_xlfn.XLOOKUP($J98,HP同意貼付!$H:$H,HP同意貼付!C:C)),1,0),"")</f>
        <v/>
      </c>
      <c r="R98" s="290" t="str">
        <f>IF(E98&lt;&gt;"",IF(E98=(_xlfn.XLOOKUP($J98,HP同意貼付!$H:$H,HP同意貼付!D:D)),1,0),"")</f>
        <v/>
      </c>
      <c r="S98" s="290" t="str">
        <f>IF(F98&lt;&gt;"",IF(F98=(_xlfn.XLOOKUP($J98,HP同意貼付!$H:$H,HP同意貼付!E:E)),1,0),"")</f>
        <v/>
      </c>
      <c r="T98" s="290" t="str">
        <f>IF(K98&lt;&gt;"",IF(K98=(_xlfn.XLOOKUP($J98,HP同意貼付!$H:$H,HP同意貼付!K:K)),1,0),"")</f>
        <v/>
      </c>
      <c r="U98" s="290" t="str">
        <f>IF(L98&lt;&gt;"",IF(L98=(_xlfn.XLOOKUP($J98,HP同意貼付!$H:$H,HP同意貼付!A:A)),1,0),"")</f>
        <v/>
      </c>
    </row>
    <row r="99" spans="1:21" x14ac:dyDescent="0.15">
      <c r="A99" s="290" t="str">
        <f>IF(受験者名簿!C105="","",受験者名簿!A105)</f>
        <v/>
      </c>
      <c r="B99" s="291" t="str">
        <f>IF(受験者名簿!J105="","",TEXT(SUBSTITUTE(受験者名簿!J105,".","/"),"yyyy/mm/dd"))</f>
        <v/>
      </c>
      <c r="C99" s="290" t="str">
        <f>IF(受験者名簿!C105="","",TRIM(受験者名簿!C105))</f>
        <v/>
      </c>
      <c r="D99" s="290" t="str">
        <f>IF(受験者名簿!D105="","",TRIM(受験者名簿!D105))</f>
        <v/>
      </c>
      <c r="E99" s="290" t="str">
        <f>IF(受験者名簿!E105="","",DBCS(TRIM(PHONETIC(受験者名簿!E105))))</f>
        <v/>
      </c>
      <c r="F99" s="290" t="str">
        <f>IF(受験者名簿!F105="","",DBCS(TRIM(PHONETIC(受験者名簿!F105))))</f>
        <v/>
      </c>
      <c r="G99" s="291" t="str">
        <f>IF(受験者名簿!L105="","",受験者名簿!L105)</f>
        <v/>
      </c>
      <c r="H99" s="291" t="str">
        <f>IF(G99="","",IF(受験者名簿!M105="","後",受験者名簿!M105))</f>
        <v/>
      </c>
      <c r="I99" s="291" t="str">
        <f>IF(受験者名簿!N105="","",受験者名簿!N105)</f>
        <v/>
      </c>
      <c r="J99" s="290" t="str">
        <f>IF(受験者名簿!I105="","",TRIM(受験者名簿!I105))</f>
        <v/>
      </c>
      <c r="K99" s="291" t="str">
        <f>IF($C99="","",受験申込書!$N$51)</f>
        <v/>
      </c>
      <c r="L99" s="290" t="str">
        <f>IF(C99="","",受験申込書!$M$13)</f>
        <v/>
      </c>
      <c r="M99" s="290" t="str">
        <f t="shared" si="1"/>
        <v>なし</v>
      </c>
      <c r="N99" s="290" t="str">
        <f>IF(J99&lt;&gt;"",IF(J99=(_xlfn.XLOOKUP($J99,HP同意貼付!$H:$H,HP同意貼付!H:H)),1,0),"")</f>
        <v/>
      </c>
      <c r="O99" s="290" t="str">
        <f>IF(B99&lt;&gt;"",IF(B99=TEXT((_xlfn.XLOOKUP($J99,HP同意貼付!$H:$H,HP同意貼付!G:G)),"yyyy/mm/dd"),1,0),"")</f>
        <v/>
      </c>
      <c r="P99" s="290" t="str">
        <f>IF(C99&lt;&gt;"",IF(C99=(_xlfn.XLOOKUP($J99,HP同意貼付!$H:$H,HP同意貼付!B:B)),1,0),"")</f>
        <v/>
      </c>
      <c r="Q99" s="290" t="str">
        <f>IF(D99&lt;&gt;"",IF(D99=(_xlfn.XLOOKUP($J99,HP同意貼付!$H:$H,HP同意貼付!C:C)),1,0),"")</f>
        <v/>
      </c>
      <c r="R99" s="290" t="str">
        <f>IF(E99&lt;&gt;"",IF(E99=(_xlfn.XLOOKUP($J99,HP同意貼付!$H:$H,HP同意貼付!D:D)),1,0),"")</f>
        <v/>
      </c>
      <c r="S99" s="290" t="str">
        <f>IF(F99&lt;&gt;"",IF(F99=(_xlfn.XLOOKUP($J99,HP同意貼付!$H:$H,HP同意貼付!E:E)),1,0),"")</f>
        <v/>
      </c>
      <c r="T99" s="290" t="str">
        <f>IF(K99&lt;&gt;"",IF(K99=(_xlfn.XLOOKUP($J99,HP同意貼付!$H:$H,HP同意貼付!K:K)),1,0),"")</f>
        <v/>
      </c>
      <c r="U99" s="290" t="str">
        <f>IF(L99&lt;&gt;"",IF(L99=(_xlfn.XLOOKUP($J99,HP同意貼付!$H:$H,HP同意貼付!A:A)),1,0),"")</f>
        <v/>
      </c>
    </row>
    <row r="100" spans="1:21" x14ac:dyDescent="0.15">
      <c r="A100" s="290" t="str">
        <f>IF(受験者名簿!C106="","",受験者名簿!A106)</f>
        <v/>
      </c>
      <c r="B100" s="291" t="str">
        <f>IF(受験者名簿!J106="","",TEXT(SUBSTITUTE(受験者名簿!J106,".","/"),"yyyy/mm/dd"))</f>
        <v/>
      </c>
      <c r="C100" s="290" t="str">
        <f>IF(受験者名簿!C106="","",TRIM(受験者名簿!C106))</f>
        <v/>
      </c>
      <c r="D100" s="290" t="str">
        <f>IF(受験者名簿!D106="","",TRIM(受験者名簿!D106))</f>
        <v/>
      </c>
      <c r="E100" s="290" t="str">
        <f>IF(受験者名簿!E106="","",DBCS(TRIM(PHONETIC(受験者名簿!E106))))</f>
        <v/>
      </c>
      <c r="F100" s="290" t="str">
        <f>IF(受験者名簿!F106="","",DBCS(TRIM(PHONETIC(受験者名簿!F106))))</f>
        <v/>
      </c>
      <c r="G100" s="291" t="str">
        <f>IF(受験者名簿!L106="","",受験者名簿!L106)</f>
        <v/>
      </c>
      <c r="H100" s="291" t="str">
        <f>IF(G100="","",IF(受験者名簿!M106="","後",受験者名簿!M106))</f>
        <v/>
      </c>
      <c r="I100" s="291" t="str">
        <f>IF(受験者名簿!N106="","",受験者名簿!N106)</f>
        <v/>
      </c>
      <c r="J100" s="290" t="str">
        <f>IF(受験者名簿!I106="","",TRIM(受験者名簿!I106))</f>
        <v/>
      </c>
      <c r="K100" s="291" t="str">
        <f>IF($C100="","",受験申込書!$N$51)</f>
        <v/>
      </c>
      <c r="L100" s="290" t="str">
        <f>IF(C100="","",受験申込書!$M$13)</f>
        <v/>
      </c>
      <c r="M100" s="290" t="str">
        <f t="shared" si="1"/>
        <v>なし</v>
      </c>
      <c r="N100" s="290" t="str">
        <f>IF(J100&lt;&gt;"",IF(J100=(_xlfn.XLOOKUP($J100,HP同意貼付!$H:$H,HP同意貼付!H:H)),1,0),"")</f>
        <v/>
      </c>
      <c r="O100" s="290" t="str">
        <f>IF(B100&lt;&gt;"",IF(B100=TEXT((_xlfn.XLOOKUP($J100,HP同意貼付!$H:$H,HP同意貼付!G:G)),"yyyy/mm/dd"),1,0),"")</f>
        <v/>
      </c>
      <c r="P100" s="290" t="str">
        <f>IF(C100&lt;&gt;"",IF(C100=(_xlfn.XLOOKUP($J100,HP同意貼付!$H:$H,HP同意貼付!B:B)),1,0),"")</f>
        <v/>
      </c>
      <c r="Q100" s="290" t="str">
        <f>IF(D100&lt;&gt;"",IF(D100=(_xlfn.XLOOKUP($J100,HP同意貼付!$H:$H,HP同意貼付!C:C)),1,0),"")</f>
        <v/>
      </c>
      <c r="R100" s="290" t="str">
        <f>IF(E100&lt;&gt;"",IF(E100=(_xlfn.XLOOKUP($J100,HP同意貼付!$H:$H,HP同意貼付!D:D)),1,0),"")</f>
        <v/>
      </c>
      <c r="S100" s="290" t="str">
        <f>IF(F100&lt;&gt;"",IF(F100=(_xlfn.XLOOKUP($J100,HP同意貼付!$H:$H,HP同意貼付!E:E)),1,0),"")</f>
        <v/>
      </c>
      <c r="T100" s="290" t="str">
        <f>IF(K100&lt;&gt;"",IF(K100=(_xlfn.XLOOKUP($J100,HP同意貼付!$H:$H,HP同意貼付!K:K)),1,0),"")</f>
        <v/>
      </c>
      <c r="U100" s="290" t="str">
        <f>IF(L100&lt;&gt;"",IF(L100=(_xlfn.XLOOKUP($J100,HP同意貼付!$H:$H,HP同意貼付!A:A)),1,0),"")</f>
        <v/>
      </c>
    </row>
    <row r="101" spans="1:21" x14ac:dyDescent="0.15">
      <c r="A101" s="290" t="str">
        <f>IF(受験者名簿!C107="","",受験者名簿!A107)</f>
        <v/>
      </c>
      <c r="B101" s="291" t="str">
        <f>IF(受験者名簿!J107="","",TEXT(SUBSTITUTE(受験者名簿!J107,".","/"),"yyyy/mm/dd"))</f>
        <v/>
      </c>
      <c r="C101" s="290" t="str">
        <f>IF(受験者名簿!C107="","",TRIM(受験者名簿!C107))</f>
        <v/>
      </c>
      <c r="D101" s="290" t="str">
        <f>IF(受験者名簿!D107="","",TRIM(受験者名簿!D107))</f>
        <v/>
      </c>
      <c r="E101" s="290" t="str">
        <f>IF(受験者名簿!E107="","",DBCS(TRIM(PHONETIC(受験者名簿!E107))))</f>
        <v/>
      </c>
      <c r="F101" s="290" t="str">
        <f>IF(受験者名簿!F107="","",DBCS(TRIM(PHONETIC(受験者名簿!F107))))</f>
        <v/>
      </c>
      <c r="G101" s="291" t="str">
        <f>IF(受験者名簿!L107="","",受験者名簿!L107)</f>
        <v/>
      </c>
      <c r="H101" s="291" t="str">
        <f>IF(G101="","",IF(受験者名簿!M107="","後",受験者名簿!M107))</f>
        <v/>
      </c>
      <c r="I101" s="291" t="str">
        <f>IF(受験者名簿!N107="","",受験者名簿!N107)</f>
        <v/>
      </c>
      <c r="J101" s="290" t="str">
        <f>IF(受験者名簿!I107="","",TRIM(受験者名簿!I107))</f>
        <v/>
      </c>
      <c r="K101" s="291" t="str">
        <f>IF($C101="","",受験申込書!$N$51)</f>
        <v/>
      </c>
      <c r="L101" s="290" t="str">
        <f>IF(C101="","",受験申込書!$M$13)</f>
        <v/>
      </c>
      <c r="M101" s="290" t="str">
        <f t="shared" si="1"/>
        <v>なし</v>
      </c>
      <c r="N101" s="290" t="str">
        <f>IF(J101&lt;&gt;"",IF(J101=(_xlfn.XLOOKUP($J101,HP同意貼付!$H:$H,HP同意貼付!H:H)),1,0),"")</f>
        <v/>
      </c>
      <c r="O101" s="290" t="str">
        <f>IF(B101&lt;&gt;"",IF(B101=TEXT((_xlfn.XLOOKUP($J101,HP同意貼付!$H:$H,HP同意貼付!G:G)),"yyyy/mm/dd"),1,0),"")</f>
        <v/>
      </c>
      <c r="P101" s="290" t="str">
        <f>IF(C101&lt;&gt;"",IF(C101=(_xlfn.XLOOKUP($J101,HP同意貼付!$H:$H,HP同意貼付!B:B)),1,0),"")</f>
        <v/>
      </c>
      <c r="Q101" s="290" t="str">
        <f>IF(D101&lt;&gt;"",IF(D101=(_xlfn.XLOOKUP($J101,HP同意貼付!$H:$H,HP同意貼付!C:C)),1,0),"")</f>
        <v/>
      </c>
      <c r="R101" s="290" t="str">
        <f>IF(E101&lt;&gt;"",IF(E101=(_xlfn.XLOOKUP($J101,HP同意貼付!$H:$H,HP同意貼付!D:D)),1,0),"")</f>
        <v/>
      </c>
      <c r="S101" s="290" t="str">
        <f>IF(F101&lt;&gt;"",IF(F101=(_xlfn.XLOOKUP($J101,HP同意貼付!$H:$H,HP同意貼付!E:E)),1,0),"")</f>
        <v/>
      </c>
      <c r="T101" s="290" t="str">
        <f>IF(K101&lt;&gt;"",IF(K101=(_xlfn.XLOOKUP($J101,HP同意貼付!$H:$H,HP同意貼付!K:K)),1,0),"")</f>
        <v/>
      </c>
      <c r="U101" s="290" t="str">
        <f>IF(L101&lt;&gt;"",IF(L101=(_xlfn.XLOOKUP($J101,HP同意貼付!$H:$H,HP同意貼付!A:A)),1,0),"")</f>
        <v/>
      </c>
    </row>
    <row r="102" spans="1:21" x14ac:dyDescent="0.15">
      <c r="B102" s="322"/>
      <c r="G102" s="322"/>
      <c r="H102" s="322"/>
      <c r="I102" s="322"/>
    </row>
    <row r="103" spans="1:21" x14ac:dyDescent="0.15">
      <c r="B103" s="322"/>
      <c r="G103" s="322"/>
      <c r="H103" s="322"/>
      <c r="I103" s="322"/>
    </row>
    <row r="104" spans="1:21" x14ac:dyDescent="0.15">
      <c r="B104" s="322"/>
      <c r="G104" s="322"/>
      <c r="H104" s="322"/>
      <c r="I104" s="322"/>
    </row>
    <row r="105" spans="1:21" x14ac:dyDescent="0.15">
      <c r="B105" s="322"/>
      <c r="G105" s="322"/>
      <c r="H105" s="322"/>
      <c r="I105" s="322"/>
    </row>
  </sheetData>
  <phoneticPr fontId="2"/>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F3C7-D9C3-480F-8922-D9D863CBFA5B}">
  <dimension ref="A1:N16"/>
  <sheetViews>
    <sheetView workbookViewId="0">
      <selection activeCell="AG2" sqref="AG2"/>
    </sheetView>
  </sheetViews>
  <sheetFormatPr defaultRowHeight="13.5" x14ac:dyDescent="0.15"/>
  <cols>
    <col min="1" max="1" width="13" bestFit="1" customWidth="1"/>
    <col min="2" max="3" width="21.5" bestFit="1" customWidth="1"/>
    <col min="4" max="4" width="21.625" bestFit="1" customWidth="1"/>
    <col min="5" max="5" width="21.375" bestFit="1" customWidth="1"/>
    <col min="6" max="6" width="18.625" bestFit="1" customWidth="1"/>
    <col min="7" max="7" width="16.5" bestFit="1" customWidth="1"/>
    <col min="8" max="8" width="23.875" bestFit="1" customWidth="1"/>
    <col min="9" max="9" width="30.75" bestFit="1" customWidth="1"/>
    <col min="10" max="10" width="15.625" customWidth="1"/>
    <col min="11" max="11" width="18.625" bestFit="1" customWidth="1"/>
    <col min="12" max="12" width="22.75" bestFit="1" customWidth="1"/>
    <col min="13" max="13" width="13" bestFit="1" customWidth="1"/>
    <col min="14" max="14" width="15.25" bestFit="1" customWidth="1"/>
  </cols>
  <sheetData>
    <row r="1" spans="1:14" s="324" customFormat="1" x14ac:dyDescent="0.15">
      <c r="A1" s="324" t="s">
        <v>312</v>
      </c>
      <c r="B1" s="324" t="s">
        <v>313</v>
      </c>
      <c r="C1" s="324" t="s">
        <v>314</v>
      </c>
      <c r="D1" s="324" t="s">
        <v>315</v>
      </c>
      <c r="E1" s="324" t="s">
        <v>316</v>
      </c>
      <c r="F1" s="324" t="s">
        <v>317</v>
      </c>
      <c r="G1" s="324" t="s">
        <v>318</v>
      </c>
      <c r="H1" s="324" t="s">
        <v>319</v>
      </c>
      <c r="I1" s="324" t="s">
        <v>320</v>
      </c>
      <c r="J1" s="324" t="s">
        <v>321</v>
      </c>
      <c r="K1" s="324" t="s">
        <v>322</v>
      </c>
      <c r="L1" s="324" t="s">
        <v>323</v>
      </c>
      <c r="M1" s="324" t="s">
        <v>324</v>
      </c>
      <c r="N1" s="324" t="s">
        <v>325</v>
      </c>
    </row>
    <row r="2" spans="1:14" x14ac:dyDescent="0.15">
      <c r="G2" s="323"/>
      <c r="K2" s="322"/>
    </row>
    <row r="3" spans="1:14" x14ac:dyDescent="0.15">
      <c r="G3" s="323"/>
      <c r="K3" s="322"/>
    </row>
    <row r="4" spans="1:14" x14ac:dyDescent="0.15">
      <c r="G4" s="323"/>
      <c r="K4" s="322"/>
    </row>
    <row r="5" spans="1:14" x14ac:dyDescent="0.15">
      <c r="G5" s="323"/>
      <c r="K5" s="322"/>
    </row>
    <row r="6" spans="1:14" x14ac:dyDescent="0.15">
      <c r="G6" s="323"/>
      <c r="K6" s="322"/>
    </row>
    <row r="7" spans="1:14" x14ac:dyDescent="0.15">
      <c r="G7" s="323"/>
      <c r="K7" s="322"/>
    </row>
    <row r="8" spans="1:14" x14ac:dyDescent="0.15">
      <c r="G8" s="323"/>
      <c r="K8" s="322"/>
    </row>
    <row r="9" spans="1:14" x14ac:dyDescent="0.15">
      <c r="G9" s="323"/>
      <c r="K9" s="322"/>
    </row>
    <row r="10" spans="1:14" x14ac:dyDescent="0.15">
      <c r="G10" s="323"/>
      <c r="K10" s="322"/>
    </row>
    <row r="14" spans="1:14" x14ac:dyDescent="0.15">
      <c r="G14" s="323"/>
      <c r="K14" s="322"/>
    </row>
    <row r="15" spans="1:14" x14ac:dyDescent="0.15">
      <c r="K15" s="322"/>
    </row>
    <row r="16" spans="1:14" x14ac:dyDescent="0.15">
      <c r="G16" s="323"/>
      <c r="K16" s="322"/>
    </row>
  </sheetData>
  <phoneticPr fontId="2"/>
  <dataValidations count="1">
    <dataValidation allowBlank="1" showInputMessage="1" showErrorMessage="1" prompt="日付を西暦で入力してください_x000a_例：○○○○年○月○日" sqref="G15" xr:uid="{656BF35A-E2F2-4297-8390-8B07B1CDA1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受験申込書</vt:lpstr>
      <vt:lpstr>受験者名簿</vt:lpstr>
      <vt:lpstr>同意書</vt:lpstr>
      <vt:lpstr>DB取込</vt:lpstr>
      <vt:lpstr>まとめ送付リスト作成用</vt:lpstr>
      <vt:lpstr>同意確認</vt:lpstr>
      <vt:lpstr>HP同意貼付</vt:lpstr>
      <vt:lpstr>受験者名簿!Print_Area</vt:lpstr>
      <vt:lpstr>受験申込書!Print_Area</vt:lpstr>
      <vt:lpstr>会場</vt:lpstr>
      <vt:lpstr>個人</vt:lpstr>
      <vt:lpstr>団体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YAMAGUCHI Shoko</cp:lastModifiedBy>
  <cp:lastPrinted>2023-04-26T07:21:35Z</cp:lastPrinted>
  <dcterms:created xsi:type="dcterms:W3CDTF">2010-01-09T03:54:05Z</dcterms:created>
  <dcterms:modified xsi:type="dcterms:W3CDTF">2026-02-10T07:17:15Z</dcterms:modified>
</cp:coreProperties>
</file>